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/>
  <mc:AlternateContent xmlns:mc="http://schemas.openxmlformats.org/markup-compatibility/2006">
    <mc:Choice Requires="x15">
      <x15ac:absPath xmlns:x15ac="http://schemas.microsoft.com/office/spreadsheetml/2010/11/ac" url="/Volumes/NO NAME/Unit Plans/baseball/2017 Baseball/"/>
    </mc:Choice>
  </mc:AlternateContent>
  <bookViews>
    <workbookView xWindow="-500" yWindow="460" windowWidth="13440" windowHeight="1612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0" i="1" l="1"/>
  <c r="U31" i="1"/>
  <c r="U32" i="1"/>
  <c r="U33" i="1"/>
  <c r="U34" i="1"/>
  <c r="U35" i="1"/>
  <c r="U36" i="1"/>
  <c r="U37" i="1"/>
  <c r="U38" i="1"/>
  <c r="U39" i="1"/>
  <c r="S40" i="1"/>
  <c r="U40" i="1"/>
  <c r="U2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" i="1"/>
  <c r="J40" i="1"/>
  <c r="X9" i="1"/>
  <c r="X2" i="1"/>
  <c r="X12" i="1"/>
  <c r="X16" i="1"/>
  <c r="X6" i="1"/>
  <c r="X14" i="1"/>
  <c r="X10" i="1"/>
  <c r="X3" i="1"/>
  <c r="X7" i="1"/>
  <c r="X18" i="1"/>
  <c r="X20" i="1"/>
  <c r="X17" i="1"/>
  <c r="X11" i="1"/>
  <c r="X21" i="1"/>
  <c r="X13" i="1"/>
  <c r="X19" i="1"/>
  <c r="X15" i="1"/>
  <c r="X8" i="1"/>
  <c r="X4" i="1"/>
  <c r="R9" i="1"/>
  <c r="R2" i="1"/>
  <c r="R12" i="1"/>
  <c r="R16" i="1"/>
  <c r="R6" i="1"/>
  <c r="R14" i="1"/>
  <c r="R10" i="1"/>
  <c r="R3" i="1"/>
  <c r="R7" i="1"/>
  <c r="R18" i="1"/>
  <c r="R20" i="1"/>
  <c r="R17" i="1"/>
  <c r="R11" i="1"/>
  <c r="R21" i="1"/>
  <c r="R13" i="1"/>
  <c r="R19" i="1"/>
  <c r="R15" i="1"/>
  <c r="R8" i="1"/>
  <c r="R4" i="1"/>
  <c r="Q9" i="1"/>
  <c r="Q2" i="1"/>
  <c r="Q12" i="1"/>
  <c r="Q16" i="1"/>
  <c r="Q6" i="1"/>
  <c r="Q14" i="1"/>
  <c r="Q10" i="1"/>
  <c r="Q3" i="1"/>
  <c r="Q7" i="1"/>
  <c r="Q18" i="1"/>
  <c r="Q20" i="1"/>
  <c r="Q17" i="1"/>
  <c r="Q11" i="1"/>
  <c r="Q21" i="1"/>
  <c r="Q13" i="1"/>
  <c r="Q19" i="1"/>
  <c r="Q15" i="1"/>
  <c r="Q8" i="1"/>
  <c r="Q4" i="1"/>
  <c r="P9" i="1"/>
  <c r="P2" i="1"/>
  <c r="P12" i="1"/>
  <c r="P16" i="1"/>
  <c r="P6" i="1"/>
  <c r="P14" i="1"/>
  <c r="P10" i="1"/>
  <c r="P3" i="1"/>
  <c r="P7" i="1"/>
  <c r="P18" i="1"/>
  <c r="P20" i="1"/>
  <c r="P17" i="1"/>
  <c r="P11" i="1"/>
  <c r="P21" i="1"/>
  <c r="P13" i="1"/>
  <c r="P19" i="1"/>
  <c r="P15" i="1"/>
  <c r="P8" i="1"/>
  <c r="P4" i="1"/>
  <c r="E40" i="1"/>
  <c r="F40" i="1"/>
  <c r="S22" i="1"/>
  <c r="T40" i="1"/>
  <c r="R40" i="1"/>
  <c r="R5" i="1"/>
  <c r="Q31" i="1"/>
  <c r="Q33" i="1"/>
  <c r="Q32" i="1"/>
  <c r="Q34" i="1"/>
  <c r="Q29" i="1"/>
  <c r="Q38" i="1"/>
  <c r="Q39" i="1"/>
  <c r="Q37" i="1"/>
  <c r="Q30" i="1"/>
  <c r="Q36" i="1"/>
  <c r="Q35" i="1"/>
  <c r="P31" i="1"/>
  <c r="P33" i="1"/>
  <c r="P32" i="1"/>
  <c r="P34" i="1"/>
  <c r="P29" i="1"/>
  <c r="P38" i="1"/>
  <c r="P39" i="1"/>
  <c r="P37" i="1"/>
  <c r="P30" i="1"/>
  <c r="P36" i="1"/>
  <c r="G40" i="1"/>
  <c r="I40" i="1"/>
  <c r="K40" i="1"/>
  <c r="L40" i="1"/>
  <c r="M40" i="1"/>
  <c r="N40" i="1"/>
  <c r="O40" i="1"/>
  <c r="H40" i="1"/>
  <c r="C40" i="1"/>
  <c r="D40" i="1"/>
  <c r="Q5" i="1"/>
  <c r="P5" i="1"/>
  <c r="X5" i="1"/>
  <c r="D22" i="1"/>
  <c r="E22" i="1"/>
  <c r="F22" i="1"/>
  <c r="G22" i="1"/>
  <c r="H22" i="1"/>
  <c r="I22" i="1"/>
  <c r="J22" i="1"/>
  <c r="K22" i="1"/>
  <c r="L22" i="1"/>
  <c r="M22" i="1"/>
  <c r="N22" i="1"/>
  <c r="O22" i="1"/>
  <c r="U22" i="1"/>
  <c r="V22" i="1"/>
  <c r="W22" i="1"/>
  <c r="P35" i="1"/>
  <c r="P40" i="1"/>
  <c r="C22" i="1"/>
  <c r="P22" i="1"/>
  <c r="Q40" i="1"/>
  <c r="X22" i="1"/>
  <c r="R22" i="1"/>
  <c r="Q22" i="1"/>
</calcChain>
</file>

<file path=xl/sharedStrings.xml><?xml version="1.0" encoding="utf-8"?>
<sst xmlns="http://schemas.openxmlformats.org/spreadsheetml/2006/main" count="131" uniqueCount="81">
  <si>
    <t>NAME</t>
  </si>
  <si>
    <t>PA</t>
  </si>
  <si>
    <t>AB</t>
  </si>
  <si>
    <t>R</t>
  </si>
  <si>
    <t>H</t>
  </si>
  <si>
    <t>.AVG</t>
  </si>
  <si>
    <t>2B</t>
  </si>
  <si>
    <t>3B</t>
  </si>
  <si>
    <t>HR</t>
  </si>
  <si>
    <t>SB</t>
  </si>
  <si>
    <t>SAC</t>
  </si>
  <si>
    <t>HBP</t>
  </si>
  <si>
    <t>BB</t>
  </si>
  <si>
    <t>SO</t>
  </si>
  <si>
    <t>RBI</t>
  </si>
  <si>
    <t>PO</t>
  </si>
  <si>
    <t>A</t>
  </si>
  <si>
    <t>E</t>
  </si>
  <si>
    <t>FLD %</t>
  </si>
  <si>
    <t>W</t>
  </si>
  <si>
    <t>L</t>
  </si>
  <si>
    <t>SV</t>
  </si>
  <si>
    <t>IP</t>
  </si>
  <si>
    <t>K</t>
  </si>
  <si>
    <t>ER</t>
  </si>
  <si>
    <t>WP</t>
  </si>
  <si>
    <t>BLK</t>
  </si>
  <si>
    <t>ERA</t>
  </si>
  <si>
    <t>oppBA</t>
  </si>
  <si>
    <t>Totals</t>
  </si>
  <si>
    <t>OB %</t>
  </si>
  <si>
    <t>SLG %</t>
  </si>
  <si>
    <t>Langbehn</t>
  </si>
  <si>
    <t>Austin</t>
  </si>
  <si>
    <t>Richardson</t>
  </si>
  <si>
    <t>Brady</t>
  </si>
  <si>
    <t>Cody</t>
  </si>
  <si>
    <t>TP</t>
  </si>
  <si>
    <t>TS</t>
  </si>
  <si>
    <t>TB</t>
  </si>
  <si>
    <t>QAB</t>
  </si>
  <si>
    <t>QAB%</t>
  </si>
  <si>
    <t>PA= plate appearances, AB= at bats, R= runs, H=hits, 2B=doubles, 3B=triples, HR= home runs, SB= stolen bases, SAC= sacrifices, HBP= hit by pitch, BB=walks, SO= strikeouts, RBI= runs batted in, .AVG= batting average, OB%= on base percentage, SLG%= slugging percentage, QAB= quality at bats, QAB%= quality at bat %,    PO= putouts, A=assists, E=errors, FLD%= fielding percentage</t>
  </si>
  <si>
    <t>Gilge</t>
  </si>
  <si>
    <t>Jagodzinski</t>
  </si>
  <si>
    <t>Baranowski</t>
  </si>
  <si>
    <t>Nielsen</t>
  </si>
  <si>
    <t>Berdal</t>
  </si>
  <si>
    <t>Cywinski</t>
  </si>
  <si>
    <t>Breske</t>
  </si>
  <si>
    <t>Bosi</t>
  </si>
  <si>
    <t>Matt</t>
  </si>
  <si>
    <t>Adam</t>
  </si>
  <si>
    <t>Tanner</t>
  </si>
  <si>
    <t>Andrew</t>
  </si>
  <si>
    <t>Sam</t>
  </si>
  <si>
    <t>JJ</t>
  </si>
  <si>
    <t>John</t>
  </si>
  <si>
    <t>Ben</t>
  </si>
  <si>
    <t>Reissmann</t>
  </si>
  <si>
    <t>Jager</t>
  </si>
  <si>
    <t>Schmidt</t>
  </si>
  <si>
    <t>Matthew</t>
  </si>
  <si>
    <t>Gebert</t>
  </si>
  <si>
    <t>Nathan</t>
  </si>
  <si>
    <t>Connor</t>
  </si>
  <si>
    <t>Budnick</t>
  </si>
  <si>
    <t>Duffrin</t>
  </si>
  <si>
    <t>Paisar</t>
  </si>
  <si>
    <t>Riley</t>
  </si>
  <si>
    <t>Sendelbach</t>
  </si>
  <si>
    <t>Chacon</t>
  </si>
  <si>
    <t>Omar</t>
  </si>
  <si>
    <t>Fowler</t>
  </si>
  <si>
    <t>Richrdson</t>
  </si>
  <si>
    <t>Samuelson</t>
  </si>
  <si>
    <t>Trevor</t>
  </si>
  <si>
    <t xml:space="preserve">Wix </t>
  </si>
  <si>
    <t>Zach</t>
  </si>
  <si>
    <t>S%</t>
  </si>
  <si>
    <t>W= wins, L= losses, SV= saves, IP= innings pitched, AB= at bats against, K= strike outs, BB= walks, H= hits, R= runs, ER= earned runs, WP= wild pitches, HBP= hit by pitches, ERA= earned run average, oppBA= opponent batting average, TP= total pitches thrown, TS= total strikes, TB= total balls, S% Strike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</si>
</sst>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.0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Border="1"/>
    <xf numFmtId="165" fontId="0" fillId="0" borderId="0" xfId="0" applyNumberForma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8" xfId="0" applyFont="1" applyBorder="1"/>
    <xf numFmtId="3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0" fontId="0" fillId="0" borderId="10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workbookViewId="0">
      <selection activeCell="A40" sqref="A40:B40"/>
    </sheetView>
  </sheetViews>
  <sheetFormatPr baseColWidth="10" defaultColWidth="8.83203125" defaultRowHeight="13" x14ac:dyDescent="0.15"/>
  <cols>
    <col min="1" max="1" width="9.83203125" customWidth="1"/>
    <col min="2" max="2" width="8.1640625" customWidth="1"/>
    <col min="3" max="4" width="5.6640625" customWidth="1"/>
    <col min="5" max="5" width="5.5" customWidth="1"/>
    <col min="6" max="6" width="6.33203125" customWidth="1"/>
    <col min="7" max="7" width="4.5" customWidth="1"/>
    <col min="8" max="8" width="4.1640625" customWidth="1"/>
    <col min="9" max="10" width="5.33203125" customWidth="1"/>
    <col min="11" max="11" width="4.5" customWidth="1"/>
    <col min="12" max="15" width="5.33203125" customWidth="1"/>
    <col min="16" max="16" width="6" customWidth="1"/>
    <col min="17" max="17" width="5.6640625" customWidth="1"/>
    <col min="18" max="19" width="5.33203125" customWidth="1"/>
    <col min="20" max="20" width="7.33203125" customWidth="1"/>
    <col min="21" max="22" width="5.33203125" customWidth="1"/>
    <col min="23" max="23" width="6.33203125" customWidth="1"/>
    <col min="24" max="24" width="6.1640625" customWidth="1"/>
  </cols>
  <sheetData>
    <row r="1" spans="1:24" ht="14" thickBot="1" x14ac:dyDescent="0.2">
      <c r="A1" s="30" t="s">
        <v>0</v>
      </c>
      <c r="B1" s="31"/>
      <c r="C1" s="17" t="s">
        <v>1</v>
      </c>
      <c r="D1" s="17" t="s">
        <v>2</v>
      </c>
      <c r="E1" s="17" t="s">
        <v>3</v>
      </c>
      <c r="F1" s="17" t="s">
        <v>4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8" t="s">
        <v>5</v>
      </c>
      <c r="Q1" s="18" t="s">
        <v>30</v>
      </c>
      <c r="R1" s="18" t="s">
        <v>31</v>
      </c>
      <c r="S1" s="19" t="s">
        <v>40</v>
      </c>
      <c r="T1" s="19" t="s">
        <v>41</v>
      </c>
      <c r="U1" s="17" t="s">
        <v>15</v>
      </c>
      <c r="V1" s="17" t="s">
        <v>16</v>
      </c>
      <c r="W1" s="17" t="s">
        <v>17</v>
      </c>
      <c r="X1" s="20" t="s">
        <v>18</v>
      </c>
    </row>
    <row r="2" spans="1:24" x14ac:dyDescent="0.15">
      <c r="A2" t="s">
        <v>59</v>
      </c>
      <c r="B2" t="s">
        <v>60</v>
      </c>
      <c r="C2" s="5">
        <v>2</v>
      </c>
      <c r="D2" s="5">
        <v>1</v>
      </c>
      <c r="E2" s="5">
        <v>1</v>
      </c>
      <c r="F2" s="5">
        <v>1</v>
      </c>
      <c r="G2" s="5">
        <v>0</v>
      </c>
      <c r="H2" s="5">
        <v>0</v>
      </c>
      <c r="I2" s="5">
        <v>0</v>
      </c>
      <c r="J2" s="5">
        <v>1</v>
      </c>
      <c r="K2" s="5">
        <v>0</v>
      </c>
      <c r="L2" s="5">
        <v>0</v>
      </c>
      <c r="M2" s="5">
        <v>1</v>
      </c>
      <c r="N2" s="5">
        <v>0</v>
      </c>
      <c r="O2" s="5">
        <v>0</v>
      </c>
      <c r="P2" s="10">
        <f t="shared" ref="P2:P21" si="0">F2/D2</f>
        <v>1</v>
      </c>
      <c r="Q2" s="10">
        <f t="shared" ref="Q2:Q21" si="1">(F2+L2+M2)/C2</f>
        <v>1</v>
      </c>
      <c r="R2" s="15">
        <f t="shared" ref="R2:R21" si="2">((F2-G2-H2-I2)+(2*G2)+(3*H2)+(4*I2))/D2</f>
        <v>1</v>
      </c>
      <c r="S2" s="5">
        <v>2</v>
      </c>
      <c r="T2" s="27">
        <f>S2/C2</f>
        <v>1</v>
      </c>
      <c r="U2" s="5">
        <v>0</v>
      </c>
      <c r="V2" s="5">
        <v>0</v>
      </c>
      <c r="W2" s="5">
        <v>0</v>
      </c>
      <c r="X2" s="13" t="e">
        <f t="shared" ref="X2:X21" si="3">(U2+V2)/(U2+V2+W2)</f>
        <v>#DIV/0!</v>
      </c>
    </row>
    <row r="3" spans="1:24" x14ac:dyDescent="0.15">
      <c r="A3" t="s">
        <v>61</v>
      </c>
      <c r="B3" t="s">
        <v>62</v>
      </c>
      <c r="C3" s="5">
        <v>49</v>
      </c>
      <c r="D3" s="5">
        <v>43</v>
      </c>
      <c r="E3" s="5">
        <v>7</v>
      </c>
      <c r="F3" s="5">
        <v>16</v>
      </c>
      <c r="G3" s="5">
        <v>3</v>
      </c>
      <c r="H3" s="5">
        <v>0</v>
      </c>
      <c r="I3" s="5">
        <v>0</v>
      </c>
      <c r="J3" s="5">
        <v>7</v>
      </c>
      <c r="K3" s="5">
        <v>1</v>
      </c>
      <c r="L3" s="5">
        <v>1</v>
      </c>
      <c r="M3" s="5">
        <v>4</v>
      </c>
      <c r="N3" s="5">
        <v>11</v>
      </c>
      <c r="O3" s="5">
        <v>10</v>
      </c>
      <c r="P3" s="10">
        <f t="shared" si="0"/>
        <v>0.37209302325581395</v>
      </c>
      <c r="Q3" s="10">
        <f t="shared" si="1"/>
        <v>0.42857142857142855</v>
      </c>
      <c r="R3" s="15">
        <f t="shared" si="2"/>
        <v>0.44186046511627908</v>
      </c>
      <c r="S3" s="5">
        <v>18</v>
      </c>
      <c r="T3" s="27">
        <f t="shared" ref="T3:T22" si="4">S3/C3</f>
        <v>0.36734693877551022</v>
      </c>
      <c r="U3" s="5">
        <v>4</v>
      </c>
      <c r="V3" s="5">
        <v>18</v>
      </c>
      <c r="W3" s="5">
        <v>15</v>
      </c>
      <c r="X3" s="13">
        <f t="shared" si="3"/>
        <v>0.59459459459459463</v>
      </c>
    </row>
    <row r="4" spans="1:24" x14ac:dyDescent="0.15">
      <c r="A4" t="s">
        <v>63</v>
      </c>
      <c r="B4" t="s">
        <v>55</v>
      </c>
      <c r="C4" s="5">
        <v>22</v>
      </c>
      <c r="D4" s="5">
        <v>14</v>
      </c>
      <c r="E4" s="5">
        <v>7</v>
      </c>
      <c r="F4" s="5">
        <v>5</v>
      </c>
      <c r="G4" s="5">
        <v>1</v>
      </c>
      <c r="H4" s="5">
        <v>0</v>
      </c>
      <c r="I4" s="5">
        <v>0</v>
      </c>
      <c r="J4" s="5">
        <v>4</v>
      </c>
      <c r="K4" s="5">
        <v>1</v>
      </c>
      <c r="L4" s="5">
        <v>0</v>
      </c>
      <c r="M4" s="5">
        <v>7</v>
      </c>
      <c r="N4" s="5">
        <v>3</v>
      </c>
      <c r="O4" s="5">
        <v>4</v>
      </c>
      <c r="P4" s="10">
        <f t="shared" si="0"/>
        <v>0.35714285714285715</v>
      </c>
      <c r="Q4" s="10">
        <f t="shared" si="1"/>
        <v>0.54545454545454541</v>
      </c>
      <c r="R4" s="15">
        <f t="shared" si="2"/>
        <v>0.42857142857142855</v>
      </c>
      <c r="S4" s="5">
        <v>13</v>
      </c>
      <c r="T4" s="27">
        <f t="shared" si="4"/>
        <v>0.59090909090909094</v>
      </c>
      <c r="U4" s="5">
        <v>29</v>
      </c>
      <c r="V4" s="5">
        <v>36</v>
      </c>
      <c r="W4" s="5">
        <v>0</v>
      </c>
      <c r="X4" s="13">
        <f t="shared" si="3"/>
        <v>1</v>
      </c>
    </row>
    <row r="5" spans="1:24" x14ac:dyDescent="0.15">
      <c r="A5" t="s">
        <v>44</v>
      </c>
      <c r="B5" t="s">
        <v>64</v>
      </c>
      <c r="C5" s="5">
        <v>70</v>
      </c>
      <c r="D5" s="5">
        <v>62</v>
      </c>
      <c r="E5" s="5">
        <v>9</v>
      </c>
      <c r="F5" s="5">
        <v>21</v>
      </c>
      <c r="G5" s="5">
        <v>3</v>
      </c>
      <c r="H5" s="5">
        <v>0</v>
      </c>
      <c r="I5" s="5">
        <v>0</v>
      </c>
      <c r="J5" s="5">
        <v>11</v>
      </c>
      <c r="K5" s="5">
        <v>1</v>
      </c>
      <c r="L5" s="5">
        <v>2</v>
      </c>
      <c r="M5" s="5">
        <v>6</v>
      </c>
      <c r="N5" s="5">
        <v>17</v>
      </c>
      <c r="O5" s="5">
        <v>12</v>
      </c>
      <c r="P5" s="10">
        <f t="shared" si="0"/>
        <v>0.33870967741935482</v>
      </c>
      <c r="Q5" s="10">
        <f t="shared" si="1"/>
        <v>0.41428571428571431</v>
      </c>
      <c r="R5" s="15">
        <f t="shared" si="2"/>
        <v>0.38709677419354838</v>
      </c>
      <c r="S5" s="5">
        <v>27</v>
      </c>
      <c r="T5" s="27">
        <f t="shared" si="4"/>
        <v>0.38571428571428573</v>
      </c>
      <c r="U5" s="5">
        <v>33</v>
      </c>
      <c r="V5" s="5">
        <v>5</v>
      </c>
      <c r="W5" s="5">
        <v>1</v>
      </c>
      <c r="X5" s="13">
        <f t="shared" si="3"/>
        <v>0.97435897435897434</v>
      </c>
    </row>
    <row r="6" spans="1:24" x14ac:dyDescent="0.15">
      <c r="A6" t="s">
        <v>32</v>
      </c>
      <c r="B6" t="s">
        <v>65</v>
      </c>
      <c r="C6" s="5">
        <v>84</v>
      </c>
      <c r="D6" s="5">
        <v>69</v>
      </c>
      <c r="E6" s="5">
        <v>23</v>
      </c>
      <c r="F6" s="5">
        <v>23</v>
      </c>
      <c r="G6" s="5">
        <v>2</v>
      </c>
      <c r="H6" s="5">
        <v>3</v>
      </c>
      <c r="I6" s="5">
        <v>0</v>
      </c>
      <c r="J6" s="5">
        <v>15</v>
      </c>
      <c r="K6" s="5">
        <v>1</v>
      </c>
      <c r="L6" s="5">
        <v>0</v>
      </c>
      <c r="M6" s="5">
        <v>14</v>
      </c>
      <c r="N6" s="5">
        <v>14</v>
      </c>
      <c r="O6" s="5">
        <v>18</v>
      </c>
      <c r="P6" s="10">
        <f t="shared" si="0"/>
        <v>0.33333333333333331</v>
      </c>
      <c r="Q6" s="10">
        <f t="shared" si="1"/>
        <v>0.44047619047619047</v>
      </c>
      <c r="R6" s="15">
        <f t="shared" si="2"/>
        <v>0.44927536231884058</v>
      </c>
      <c r="S6" s="5">
        <v>44</v>
      </c>
      <c r="T6" s="27">
        <f t="shared" si="4"/>
        <v>0.52380952380952384</v>
      </c>
      <c r="U6" s="5">
        <v>160</v>
      </c>
      <c r="V6" s="5">
        <v>6</v>
      </c>
      <c r="W6" s="5">
        <v>1</v>
      </c>
      <c r="X6" s="13">
        <f t="shared" si="3"/>
        <v>0.99401197604790414</v>
      </c>
    </row>
    <row r="7" spans="1:24" x14ac:dyDescent="0.15">
      <c r="A7" t="s">
        <v>66</v>
      </c>
      <c r="B7" t="s">
        <v>52</v>
      </c>
      <c r="C7" s="5">
        <v>36</v>
      </c>
      <c r="D7" s="5">
        <v>34</v>
      </c>
      <c r="E7" s="5">
        <v>8</v>
      </c>
      <c r="F7" s="5">
        <v>10</v>
      </c>
      <c r="G7" s="5">
        <v>2</v>
      </c>
      <c r="H7" s="5">
        <v>0</v>
      </c>
      <c r="I7" s="5">
        <v>0</v>
      </c>
      <c r="J7" s="5">
        <v>3</v>
      </c>
      <c r="K7" s="5">
        <v>0</v>
      </c>
      <c r="L7" s="5">
        <v>1</v>
      </c>
      <c r="M7" s="5">
        <v>1</v>
      </c>
      <c r="N7" s="5">
        <v>11</v>
      </c>
      <c r="O7" s="5">
        <v>2</v>
      </c>
      <c r="P7" s="10">
        <f t="shared" si="0"/>
        <v>0.29411764705882354</v>
      </c>
      <c r="Q7" s="10">
        <f t="shared" si="1"/>
        <v>0.33333333333333331</v>
      </c>
      <c r="R7" s="15">
        <f t="shared" si="2"/>
        <v>0.35294117647058826</v>
      </c>
      <c r="S7" s="5">
        <v>10</v>
      </c>
      <c r="T7" s="27">
        <f t="shared" si="4"/>
        <v>0.27777777777777779</v>
      </c>
      <c r="U7" s="5">
        <v>8</v>
      </c>
      <c r="V7" s="5">
        <v>10</v>
      </c>
      <c r="W7" s="5">
        <v>0</v>
      </c>
      <c r="X7" s="13">
        <f t="shared" si="3"/>
        <v>1</v>
      </c>
    </row>
    <row r="8" spans="1:24" x14ac:dyDescent="0.15">
      <c r="A8" t="s">
        <v>67</v>
      </c>
      <c r="B8" t="s">
        <v>36</v>
      </c>
      <c r="C8" s="5">
        <v>14</v>
      </c>
      <c r="D8" s="5">
        <v>11</v>
      </c>
      <c r="E8" s="5">
        <v>2</v>
      </c>
      <c r="F8" s="5">
        <v>3</v>
      </c>
      <c r="G8" s="5">
        <v>0</v>
      </c>
      <c r="H8" s="5">
        <v>0</v>
      </c>
      <c r="I8" s="5">
        <v>0</v>
      </c>
      <c r="J8" s="5">
        <v>2</v>
      </c>
      <c r="K8" s="5">
        <v>0</v>
      </c>
      <c r="L8" s="5">
        <v>0</v>
      </c>
      <c r="M8" s="5">
        <v>3</v>
      </c>
      <c r="N8" s="5">
        <v>4</v>
      </c>
      <c r="O8" s="5">
        <v>1</v>
      </c>
      <c r="P8" s="10">
        <f t="shared" si="0"/>
        <v>0.27272727272727271</v>
      </c>
      <c r="Q8" s="10">
        <f t="shared" si="1"/>
        <v>0.42857142857142855</v>
      </c>
      <c r="R8" s="15">
        <f t="shared" si="2"/>
        <v>0.27272727272727271</v>
      </c>
      <c r="S8" s="5">
        <v>9</v>
      </c>
      <c r="T8" s="27">
        <f t="shared" si="4"/>
        <v>0.6428571428571429</v>
      </c>
      <c r="U8" s="5">
        <v>0</v>
      </c>
      <c r="V8" s="5">
        <v>8</v>
      </c>
      <c r="W8" s="5">
        <v>0</v>
      </c>
      <c r="X8" s="13">
        <f t="shared" si="3"/>
        <v>1</v>
      </c>
    </row>
    <row r="9" spans="1:24" x14ac:dyDescent="0.15">
      <c r="A9" t="s">
        <v>68</v>
      </c>
      <c r="B9" t="s">
        <v>69</v>
      </c>
      <c r="C9" s="5">
        <v>15</v>
      </c>
      <c r="D9" s="5">
        <v>11</v>
      </c>
      <c r="E9" s="5">
        <v>1</v>
      </c>
      <c r="F9" s="5">
        <v>3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4</v>
      </c>
      <c r="N9" s="5">
        <v>3</v>
      </c>
      <c r="O9" s="5">
        <v>0</v>
      </c>
      <c r="P9" s="10">
        <f t="shared" si="0"/>
        <v>0.27272727272727271</v>
      </c>
      <c r="Q9" s="10">
        <f t="shared" si="1"/>
        <v>0.46666666666666667</v>
      </c>
      <c r="R9" s="15">
        <f t="shared" si="2"/>
        <v>0.27272727272727271</v>
      </c>
      <c r="S9" s="5">
        <v>8</v>
      </c>
      <c r="T9" s="27">
        <f t="shared" si="4"/>
        <v>0.53333333333333333</v>
      </c>
      <c r="U9" s="5">
        <v>14</v>
      </c>
      <c r="V9" s="5">
        <v>2</v>
      </c>
      <c r="W9" s="5">
        <v>0</v>
      </c>
      <c r="X9" s="13">
        <f t="shared" si="3"/>
        <v>1</v>
      </c>
    </row>
    <row r="10" spans="1:24" x14ac:dyDescent="0.15">
      <c r="A10" t="s">
        <v>49</v>
      </c>
      <c r="B10" t="s">
        <v>57</v>
      </c>
      <c r="C10" s="5">
        <v>62</v>
      </c>
      <c r="D10" s="5">
        <v>52</v>
      </c>
      <c r="E10" s="5">
        <v>14</v>
      </c>
      <c r="F10" s="5">
        <v>7</v>
      </c>
      <c r="G10" s="5">
        <v>5</v>
      </c>
      <c r="H10" s="5">
        <v>2</v>
      </c>
      <c r="I10" s="5">
        <v>0</v>
      </c>
      <c r="J10" s="5">
        <v>7</v>
      </c>
      <c r="K10" s="5">
        <v>0</v>
      </c>
      <c r="L10" s="5">
        <v>1</v>
      </c>
      <c r="M10" s="5">
        <v>9</v>
      </c>
      <c r="N10" s="5">
        <v>14</v>
      </c>
      <c r="O10" s="5">
        <v>10</v>
      </c>
      <c r="P10" s="10">
        <f t="shared" si="0"/>
        <v>0.13461538461538461</v>
      </c>
      <c r="Q10" s="10">
        <f t="shared" si="1"/>
        <v>0.27419354838709675</v>
      </c>
      <c r="R10" s="15">
        <f t="shared" si="2"/>
        <v>0.30769230769230771</v>
      </c>
      <c r="S10" s="5">
        <v>29</v>
      </c>
      <c r="T10" s="27">
        <f t="shared" si="4"/>
        <v>0.46774193548387094</v>
      </c>
      <c r="U10" s="5">
        <v>9</v>
      </c>
      <c r="V10" s="5">
        <v>10</v>
      </c>
      <c r="W10" s="5">
        <v>1</v>
      </c>
      <c r="X10" s="13">
        <f t="shared" si="3"/>
        <v>0.95</v>
      </c>
    </row>
    <row r="11" spans="1:24" x14ac:dyDescent="0.15">
      <c r="A11" t="s">
        <v>44</v>
      </c>
      <c r="B11" t="s">
        <v>51</v>
      </c>
      <c r="C11" s="5">
        <v>52</v>
      </c>
      <c r="D11" s="5">
        <v>42</v>
      </c>
      <c r="E11" s="5">
        <v>1</v>
      </c>
      <c r="F11" s="5">
        <v>7</v>
      </c>
      <c r="G11" s="5">
        <v>4</v>
      </c>
      <c r="H11" s="5">
        <v>0</v>
      </c>
      <c r="I11" s="5">
        <v>0</v>
      </c>
      <c r="J11" s="5">
        <v>5</v>
      </c>
      <c r="K11" s="5">
        <v>0</v>
      </c>
      <c r="L11" s="5">
        <v>3</v>
      </c>
      <c r="M11" s="5">
        <v>7</v>
      </c>
      <c r="N11" s="5">
        <v>23</v>
      </c>
      <c r="O11" s="5">
        <v>6</v>
      </c>
      <c r="P11" s="10">
        <f t="shared" si="0"/>
        <v>0.16666666666666666</v>
      </c>
      <c r="Q11" s="10">
        <f t="shared" si="1"/>
        <v>0.32692307692307693</v>
      </c>
      <c r="R11" s="15">
        <f t="shared" si="2"/>
        <v>0.26190476190476192</v>
      </c>
      <c r="S11" s="5">
        <v>28</v>
      </c>
      <c r="T11" s="27">
        <f t="shared" si="4"/>
        <v>0.53846153846153844</v>
      </c>
      <c r="U11" s="5">
        <v>37</v>
      </c>
      <c r="V11" s="5">
        <v>5</v>
      </c>
      <c r="W11" s="5">
        <v>0</v>
      </c>
      <c r="X11" s="13">
        <f t="shared" si="3"/>
        <v>1</v>
      </c>
    </row>
    <row r="12" spans="1:24" x14ac:dyDescent="0.15">
      <c r="A12" t="s">
        <v>47</v>
      </c>
      <c r="B12" t="s">
        <v>56</v>
      </c>
      <c r="C12" s="5">
        <v>68</v>
      </c>
      <c r="D12" s="5">
        <v>50</v>
      </c>
      <c r="E12" s="5">
        <v>17</v>
      </c>
      <c r="F12" s="5">
        <v>12</v>
      </c>
      <c r="G12" s="5">
        <v>0</v>
      </c>
      <c r="H12" s="5">
        <v>0</v>
      </c>
      <c r="I12" s="5">
        <v>1</v>
      </c>
      <c r="J12" s="5">
        <v>7</v>
      </c>
      <c r="K12" s="5">
        <v>1</v>
      </c>
      <c r="L12" s="5">
        <v>1</v>
      </c>
      <c r="M12" s="5">
        <v>16</v>
      </c>
      <c r="N12" s="5">
        <v>5</v>
      </c>
      <c r="O12" s="5">
        <v>6</v>
      </c>
      <c r="P12" s="10">
        <f t="shared" si="0"/>
        <v>0.24</v>
      </c>
      <c r="Q12" s="10">
        <f t="shared" si="1"/>
        <v>0.4264705882352941</v>
      </c>
      <c r="R12" s="15">
        <f t="shared" si="2"/>
        <v>0.3</v>
      </c>
      <c r="S12" s="5">
        <v>24</v>
      </c>
      <c r="T12" s="27">
        <f t="shared" si="4"/>
        <v>0.35294117647058826</v>
      </c>
      <c r="U12" s="5">
        <v>12</v>
      </c>
      <c r="V12" s="5">
        <v>28</v>
      </c>
      <c r="W12" s="5">
        <v>8</v>
      </c>
      <c r="X12" s="13">
        <f t="shared" si="3"/>
        <v>0.83333333333333337</v>
      </c>
    </row>
    <row r="13" spans="1:24" x14ac:dyDescent="0.15">
      <c r="A13" t="s">
        <v>43</v>
      </c>
      <c r="B13" t="s">
        <v>33</v>
      </c>
      <c r="C13" s="5">
        <v>78</v>
      </c>
      <c r="D13" s="5">
        <v>57</v>
      </c>
      <c r="E13" s="5">
        <v>13</v>
      </c>
      <c r="F13" s="5">
        <v>13</v>
      </c>
      <c r="G13" s="5">
        <v>1</v>
      </c>
      <c r="H13" s="5">
        <v>0</v>
      </c>
      <c r="I13" s="5">
        <v>0</v>
      </c>
      <c r="J13" s="5">
        <v>3</v>
      </c>
      <c r="K13" s="5">
        <v>5</v>
      </c>
      <c r="L13" s="5">
        <v>1</v>
      </c>
      <c r="M13" s="5">
        <v>15</v>
      </c>
      <c r="N13" s="5">
        <v>10</v>
      </c>
      <c r="O13" s="5">
        <v>9</v>
      </c>
      <c r="P13" s="10">
        <f t="shared" si="0"/>
        <v>0.22807017543859648</v>
      </c>
      <c r="Q13" s="10">
        <f t="shared" si="1"/>
        <v>0.37179487179487181</v>
      </c>
      <c r="R13" s="15">
        <f t="shared" si="2"/>
        <v>0.24561403508771928</v>
      </c>
      <c r="S13" s="5">
        <v>37</v>
      </c>
      <c r="T13" s="27">
        <f t="shared" si="4"/>
        <v>0.47435897435897434</v>
      </c>
      <c r="U13" s="5">
        <v>23</v>
      </c>
      <c r="V13" s="5">
        <v>34</v>
      </c>
      <c r="W13" s="5">
        <v>8</v>
      </c>
      <c r="X13" s="13">
        <f t="shared" si="3"/>
        <v>0.87692307692307692</v>
      </c>
    </row>
    <row r="14" spans="1:24" x14ac:dyDescent="0.15">
      <c r="A14" t="s">
        <v>50</v>
      </c>
      <c r="B14" t="s">
        <v>58</v>
      </c>
      <c r="C14" s="5">
        <v>33</v>
      </c>
      <c r="D14" s="5">
        <v>24</v>
      </c>
      <c r="E14" s="5">
        <v>5</v>
      </c>
      <c r="F14" s="5">
        <v>5</v>
      </c>
      <c r="G14" s="5">
        <v>0</v>
      </c>
      <c r="H14" s="5">
        <v>0</v>
      </c>
      <c r="I14" s="5">
        <v>0</v>
      </c>
      <c r="J14" s="5">
        <v>4</v>
      </c>
      <c r="K14" s="5">
        <v>1</v>
      </c>
      <c r="L14" s="5">
        <v>0</v>
      </c>
      <c r="M14" s="5">
        <v>8</v>
      </c>
      <c r="N14" s="5">
        <v>7</v>
      </c>
      <c r="O14" s="5">
        <v>3</v>
      </c>
      <c r="P14" s="10">
        <f t="shared" si="0"/>
        <v>0.20833333333333334</v>
      </c>
      <c r="Q14" s="10">
        <f t="shared" si="1"/>
        <v>0.39393939393939392</v>
      </c>
      <c r="R14" s="15">
        <f t="shared" si="2"/>
        <v>0.20833333333333334</v>
      </c>
      <c r="S14" s="5">
        <v>18</v>
      </c>
      <c r="T14" s="27">
        <f t="shared" si="4"/>
        <v>0.54545454545454541</v>
      </c>
      <c r="U14" s="5">
        <v>12</v>
      </c>
      <c r="V14" s="5">
        <v>1</v>
      </c>
      <c r="W14" s="5">
        <v>1</v>
      </c>
      <c r="X14" s="13">
        <f t="shared" si="3"/>
        <v>0.9285714285714286</v>
      </c>
    </row>
    <row r="15" spans="1:24" x14ac:dyDescent="0.15">
      <c r="A15" t="s">
        <v>46</v>
      </c>
      <c r="B15" t="s">
        <v>55</v>
      </c>
      <c r="C15" s="5">
        <v>91</v>
      </c>
      <c r="D15" s="5">
        <v>75</v>
      </c>
      <c r="E15" s="5">
        <v>8</v>
      </c>
      <c r="F15" s="5">
        <v>14</v>
      </c>
      <c r="G15" s="5">
        <v>1</v>
      </c>
      <c r="H15" s="5">
        <v>0</v>
      </c>
      <c r="I15" s="5">
        <v>0</v>
      </c>
      <c r="J15" s="5">
        <v>4</v>
      </c>
      <c r="K15" s="5">
        <v>4</v>
      </c>
      <c r="L15" s="5">
        <v>0</v>
      </c>
      <c r="M15" s="5">
        <v>12</v>
      </c>
      <c r="N15" s="5">
        <v>6</v>
      </c>
      <c r="O15" s="5">
        <v>15</v>
      </c>
      <c r="P15" s="10">
        <f t="shared" si="0"/>
        <v>0.18666666666666668</v>
      </c>
      <c r="Q15" s="10">
        <f t="shared" si="1"/>
        <v>0.2857142857142857</v>
      </c>
      <c r="R15" s="15">
        <f t="shared" si="2"/>
        <v>0.2</v>
      </c>
      <c r="S15" s="5">
        <v>35</v>
      </c>
      <c r="T15" s="27">
        <f t="shared" si="4"/>
        <v>0.38461538461538464</v>
      </c>
      <c r="U15" s="5">
        <v>44</v>
      </c>
      <c r="V15" s="5">
        <v>45</v>
      </c>
      <c r="W15" s="5">
        <v>5</v>
      </c>
      <c r="X15" s="13">
        <f t="shared" si="3"/>
        <v>0.94680851063829785</v>
      </c>
    </row>
    <row r="16" spans="1:24" x14ac:dyDescent="0.15">
      <c r="A16" t="s">
        <v>45</v>
      </c>
      <c r="B16" t="s">
        <v>54</v>
      </c>
      <c r="C16" s="5">
        <v>77</v>
      </c>
      <c r="D16" s="5">
        <v>66</v>
      </c>
      <c r="E16" s="5">
        <v>7</v>
      </c>
      <c r="F16" s="5">
        <v>11</v>
      </c>
      <c r="G16" s="5">
        <v>1</v>
      </c>
      <c r="H16" s="5">
        <v>1</v>
      </c>
      <c r="I16" s="5">
        <v>0</v>
      </c>
      <c r="J16" s="5">
        <v>12</v>
      </c>
      <c r="K16" s="5">
        <v>1</v>
      </c>
      <c r="L16" s="5">
        <v>0</v>
      </c>
      <c r="M16" s="5">
        <v>10</v>
      </c>
      <c r="N16" s="5">
        <v>10</v>
      </c>
      <c r="O16" s="5">
        <v>4</v>
      </c>
      <c r="P16" s="10">
        <f t="shared" si="0"/>
        <v>0.16666666666666666</v>
      </c>
      <c r="Q16" s="10">
        <f t="shared" si="1"/>
        <v>0.27272727272727271</v>
      </c>
      <c r="R16" s="15">
        <f t="shared" si="2"/>
        <v>0.21212121212121213</v>
      </c>
      <c r="S16" s="5">
        <v>33</v>
      </c>
      <c r="T16" s="27">
        <f t="shared" si="4"/>
        <v>0.42857142857142855</v>
      </c>
      <c r="U16" s="5">
        <v>118</v>
      </c>
      <c r="V16" s="5">
        <v>31</v>
      </c>
      <c r="W16" s="5">
        <v>2</v>
      </c>
      <c r="X16" s="13">
        <f t="shared" si="3"/>
        <v>0.98675496688741726</v>
      </c>
    </row>
    <row r="17" spans="1:24" x14ac:dyDescent="0.15">
      <c r="A17" t="s">
        <v>70</v>
      </c>
      <c r="B17" t="s">
        <v>35</v>
      </c>
      <c r="C17" s="5">
        <v>13</v>
      </c>
      <c r="D17" s="5">
        <v>11</v>
      </c>
      <c r="E17" s="5">
        <v>1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2</v>
      </c>
      <c r="N17" s="5">
        <v>2</v>
      </c>
      <c r="O17" s="5">
        <v>1</v>
      </c>
      <c r="P17" s="10">
        <f t="shared" si="0"/>
        <v>9.0909090909090912E-2</v>
      </c>
      <c r="Q17" s="10">
        <f t="shared" si="1"/>
        <v>0.23076923076923078</v>
      </c>
      <c r="R17" s="15">
        <f t="shared" si="2"/>
        <v>9.0909090909090912E-2</v>
      </c>
      <c r="S17" s="5">
        <v>4</v>
      </c>
      <c r="T17" s="27">
        <f t="shared" si="4"/>
        <v>0.30769230769230771</v>
      </c>
      <c r="U17" s="5">
        <v>0</v>
      </c>
      <c r="V17" s="5">
        <v>0</v>
      </c>
      <c r="W17" s="5">
        <v>0</v>
      </c>
      <c r="X17" s="13" t="e">
        <f t="shared" si="3"/>
        <v>#DIV/0!</v>
      </c>
    </row>
    <row r="18" spans="1:24" x14ac:dyDescent="0.15">
      <c r="A18" t="s">
        <v>71</v>
      </c>
      <c r="B18" t="s">
        <v>72</v>
      </c>
      <c r="C18" s="5">
        <v>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10" t="e">
        <f t="shared" si="0"/>
        <v>#DIV/0!</v>
      </c>
      <c r="Q18" s="10">
        <f t="shared" si="1"/>
        <v>1</v>
      </c>
      <c r="R18" s="15" t="e">
        <f t="shared" si="2"/>
        <v>#DIV/0!</v>
      </c>
      <c r="S18" s="5">
        <v>1</v>
      </c>
      <c r="T18" s="27">
        <f t="shared" si="4"/>
        <v>1</v>
      </c>
      <c r="U18" s="5">
        <v>0</v>
      </c>
      <c r="V18" s="5">
        <v>0</v>
      </c>
      <c r="W18" s="5">
        <v>0</v>
      </c>
      <c r="X18" s="13" t="e">
        <f t="shared" si="3"/>
        <v>#DIV/0!</v>
      </c>
    </row>
    <row r="19" spans="1:24" x14ac:dyDescent="0.15">
      <c r="A19" t="s">
        <v>73</v>
      </c>
      <c r="B19" t="s">
        <v>53</v>
      </c>
      <c r="C19" s="5">
        <v>3</v>
      </c>
      <c r="D19" s="5">
        <v>2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1</v>
      </c>
      <c r="O19" s="5">
        <v>0</v>
      </c>
      <c r="P19" s="10">
        <f t="shared" si="0"/>
        <v>0</v>
      </c>
      <c r="Q19" s="10">
        <f t="shared" si="1"/>
        <v>0</v>
      </c>
      <c r="R19" s="15">
        <f t="shared" si="2"/>
        <v>0</v>
      </c>
      <c r="S19" s="5">
        <v>2</v>
      </c>
      <c r="T19" s="27">
        <f t="shared" si="4"/>
        <v>0.66666666666666663</v>
      </c>
      <c r="U19" s="5">
        <v>0</v>
      </c>
      <c r="V19" s="5">
        <v>0</v>
      </c>
      <c r="W19" s="5">
        <v>0</v>
      </c>
      <c r="X19" s="13" t="e">
        <f t="shared" si="3"/>
        <v>#DIV/0!</v>
      </c>
    </row>
    <row r="20" spans="1:24" x14ac:dyDescent="0.15">
      <c r="A20" t="s">
        <v>74</v>
      </c>
      <c r="B20" t="s">
        <v>53</v>
      </c>
      <c r="C20" s="5">
        <v>7</v>
      </c>
      <c r="D20" s="5">
        <v>6</v>
      </c>
      <c r="E20" s="5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2</v>
      </c>
      <c r="O20" s="5">
        <v>1</v>
      </c>
      <c r="P20" s="10">
        <f t="shared" si="0"/>
        <v>0</v>
      </c>
      <c r="Q20" s="10">
        <f t="shared" si="1"/>
        <v>0.14285714285714285</v>
      </c>
      <c r="R20" s="15">
        <f t="shared" si="2"/>
        <v>0</v>
      </c>
      <c r="S20" s="5">
        <v>3</v>
      </c>
      <c r="T20" s="27">
        <f t="shared" si="4"/>
        <v>0.42857142857142855</v>
      </c>
      <c r="U20" s="5">
        <v>5</v>
      </c>
      <c r="V20" s="5">
        <v>1</v>
      </c>
      <c r="W20" s="5">
        <v>2</v>
      </c>
      <c r="X20" s="13">
        <f t="shared" si="3"/>
        <v>0.75</v>
      </c>
    </row>
    <row r="21" spans="1:24" ht="14" thickBot="1" x14ac:dyDescent="0.2">
      <c r="A21" t="s">
        <v>75</v>
      </c>
      <c r="B21" t="s">
        <v>76</v>
      </c>
      <c r="C21" s="5">
        <v>4</v>
      </c>
      <c r="D21" s="5">
        <v>4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1</v>
      </c>
      <c r="P21" s="10">
        <f t="shared" si="0"/>
        <v>0</v>
      </c>
      <c r="Q21" s="10">
        <f t="shared" si="1"/>
        <v>0</v>
      </c>
      <c r="R21" s="15">
        <f t="shared" si="2"/>
        <v>0</v>
      </c>
      <c r="S21" s="5">
        <v>1</v>
      </c>
      <c r="T21" s="34">
        <f t="shared" si="4"/>
        <v>0.25</v>
      </c>
      <c r="U21" s="5">
        <v>1</v>
      </c>
      <c r="V21" s="5">
        <v>3</v>
      </c>
      <c r="W21" s="5">
        <v>1</v>
      </c>
      <c r="X21" s="13">
        <f t="shared" si="3"/>
        <v>0.8</v>
      </c>
    </row>
    <row r="22" spans="1:24" ht="14" thickBot="1" x14ac:dyDescent="0.2">
      <c r="A22" s="30" t="s">
        <v>29</v>
      </c>
      <c r="B22" s="41"/>
      <c r="C22" s="1">
        <f t="shared" ref="C22" si="5">D22+K22+L22+M22</f>
        <v>782</v>
      </c>
      <c r="D22" s="2">
        <f t="shared" ref="D22:O22" si="6">SUM(D1:D21)</f>
        <v>634</v>
      </c>
      <c r="E22" s="2">
        <f t="shared" si="6"/>
        <v>126</v>
      </c>
      <c r="F22" s="2">
        <f t="shared" si="6"/>
        <v>152</v>
      </c>
      <c r="G22" s="2">
        <f t="shared" si="6"/>
        <v>23</v>
      </c>
      <c r="H22" s="2">
        <f t="shared" si="6"/>
        <v>6</v>
      </c>
      <c r="I22" s="2">
        <f t="shared" si="6"/>
        <v>1</v>
      </c>
      <c r="J22" s="2">
        <f t="shared" si="6"/>
        <v>85</v>
      </c>
      <c r="K22" s="2">
        <f t="shared" si="6"/>
        <v>17</v>
      </c>
      <c r="L22" s="2">
        <f t="shared" si="6"/>
        <v>10</v>
      </c>
      <c r="M22" s="2">
        <f t="shared" si="6"/>
        <v>121</v>
      </c>
      <c r="N22" s="2">
        <f t="shared" si="6"/>
        <v>144</v>
      </c>
      <c r="O22" s="2">
        <f t="shared" si="6"/>
        <v>103</v>
      </c>
      <c r="P22" s="11">
        <f t="shared" ref="P22" si="7">F22/D22</f>
        <v>0.23974763406940064</v>
      </c>
      <c r="Q22" s="12">
        <f>(F22+L22+M22)/(D22+L22+M22+K22)</f>
        <v>0.36189258312020461</v>
      </c>
      <c r="R22" s="12">
        <f t="shared" ref="R22" si="8">((F22-G22-H22-I22)+(2*G22)+(3*H22)+(4*I22))/D22</f>
        <v>0.29968454258675081</v>
      </c>
      <c r="S22" s="16">
        <f>SUM(S2:S21)</f>
        <v>346</v>
      </c>
      <c r="T22" s="33">
        <f t="shared" si="4"/>
        <v>0.44245524296675193</v>
      </c>
      <c r="U22" s="2">
        <f>SUM(U2:U21)</f>
        <v>509</v>
      </c>
      <c r="V22" s="2">
        <f>SUM(V2:V21)</f>
        <v>243</v>
      </c>
      <c r="W22" s="2">
        <f>SUM(W2:W21)</f>
        <v>45</v>
      </c>
      <c r="X22" s="14">
        <f>SUM(U22+V22)/SUM(U22+V22+W22)</f>
        <v>0.94353826850690092</v>
      </c>
    </row>
    <row r="23" spans="1:24" ht="14" thickBot="1" x14ac:dyDescent="0.2">
      <c r="C23" s="21" t="s">
        <v>1</v>
      </c>
      <c r="D23" s="22" t="s">
        <v>2</v>
      </c>
      <c r="E23" s="22" t="s">
        <v>3</v>
      </c>
      <c r="F23" s="22" t="s">
        <v>4</v>
      </c>
      <c r="G23" s="22" t="s">
        <v>6</v>
      </c>
      <c r="H23" s="22" t="s">
        <v>7</v>
      </c>
      <c r="I23" s="22" t="s">
        <v>8</v>
      </c>
      <c r="J23" s="22" t="s">
        <v>9</v>
      </c>
      <c r="K23" s="22" t="s">
        <v>10</v>
      </c>
      <c r="L23" s="22" t="s">
        <v>11</v>
      </c>
      <c r="M23" s="22" t="s">
        <v>12</v>
      </c>
      <c r="N23" s="22" t="s">
        <v>13</v>
      </c>
      <c r="O23" s="22" t="s">
        <v>14</v>
      </c>
      <c r="P23" s="23" t="s">
        <v>5</v>
      </c>
      <c r="Q23" s="23" t="s">
        <v>30</v>
      </c>
      <c r="R23" s="23" t="s">
        <v>31</v>
      </c>
      <c r="S23" s="24" t="s">
        <v>40</v>
      </c>
      <c r="T23" s="19" t="s">
        <v>41</v>
      </c>
      <c r="U23" s="22" t="s">
        <v>15</v>
      </c>
      <c r="V23" s="22" t="s">
        <v>16</v>
      </c>
      <c r="W23" s="22" t="s">
        <v>17</v>
      </c>
      <c r="X23" s="25" t="s">
        <v>18</v>
      </c>
    </row>
    <row r="25" spans="1:24" x14ac:dyDescent="0.15">
      <c r="A25" s="32" t="s">
        <v>42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ht="14" thickBot="1" x14ac:dyDescent="0.2"/>
    <row r="28" spans="1:24" ht="14" thickBot="1" x14ac:dyDescent="0.2">
      <c r="A28" s="30" t="s">
        <v>0</v>
      </c>
      <c r="B28" s="31"/>
      <c r="C28" s="28" t="s">
        <v>19</v>
      </c>
      <c r="D28" s="29" t="s">
        <v>20</v>
      </c>
      <c r="E28" s="29" t="s">
        <v>21</v>
      </c>
      <c r="F28" s="29" t="s">
        <v>22</v>
      </c>
      <c r="G28" s="3" t="s">
        <v>2</v>
      </c>
      <c r="H28" s="29" t="s">
        <v>23</v>
      </c>
      <c r="I28" s="29" t="s">
        <v>12</v>
      </c>
      <c r="J28" s="29" t="s">
        <v>4</v>
      </c>
      <c r="K28" s="29" t="s">
        <v>3</v>
      </c>
      <c r="L28" s="29" t="s">
        <v>24</v>
      </c>
      <c r="M28" s="29" t="s">
        <v>25</v>
      </c>
      <c r="N28" s="29" t="s">
        <v>11</v>
      </c>
      <c r="O28" s="29" t="s">
        <v>26</v>
      </c>
      <c r="P28" s="29" t="s">
        <v>27</v>
      </c>
      <c r="Q28" s="29" t="s">
        <v>28</v>
      </c>
      <c r="R28" s="8" t="s">
        <v>37</v>
      </c>
      <c r="S28" s="8" t="s">
        <v>38</v>
      </c>
      <c r="T28" s="8" t="s">
        <v>39</v>
      </c>
      <c r="U28" s="39" t="s">
        <v>79</v>
      </c>
      <c r="V28" s="40"/>
    </row>
    <row r="29" spans="1:24" ht="16" x14ac:dyDescent="0.2">
      <c r="A29" t="s">
        <v>49</v>
      </c>
      <c r="B29" t="s">
        <v>57</v>
      </c>
      <c r="C29" s="5">
        <v>6</v>
      </c>
      <c r="D29" s="26">
        <v>2</v>
      </c>
      <c r="E29" s="5">
        <v>1</v>
      </c>
      <c r="F29" s="5">
        <v>58</v>
      </c>
      <c r="G29" s="5">
        <v>222</v>
      </c>
      <c r="H29" s="5">
        <v>47</v>
      </c>
      <c r="I29" s="5">
        <v>18</v>
      </c>
      <c r="J29" s="5">
        <v>50</v>
      </c>
      <c r="K29" s="5">
        <v>29</v>
      </c>
      <c r="L29" s="5">
        <v>16</v>
      </c>
      <c r="M29" s="5">
        <v>8</v>
      </c>
      <c r="N29" s="5">
        <v>8</v>
      </c>
      <c r="O29" s="5">
        <v>0</v>
      </c>
      <c r="P29" s="7">
        <f t="shared" ref="P29:P39" si="9">L29/F29*7</f>
        <v>1.9310344827586206</v>
      </c>
      <c r="Q29" s="10">
        <f t="shared" ref="Q29:Q39" si="10">J29/G29</f>
        <v>0.22522522522522523</v>
      </c>
      <c r="R29" s="5">
        <v>855</v>
      </c>
      <c r="S29" s="5">
        <v>538</v>
      </c>
      <c r="T29" s="5">
        <v>317</v>
      </c>
      <c r="U29" s="35">
        <f>S29/R29</f>
        <v>0.62923976608187138</v>
      </c>
      <c r="V29" s="35"/>
    </row>
    <row r="30" spans="1:24" ht="16" x14ac:dyDescent="0.2">
      <c r="A30" t="s">
        <v>66</v>
      </c>
      <c r="B30" t="s">
        <v>52</v>
      </c>
      <c r="C30" s="5">
        <v>3</v>
      </c>
      <c r="D30" s="26">
        <v>3</v>
      </c>
      <c r="E30" s="5">
        <v>0</v>
      </c>
      <c r="F30" s="5">
        <v>32.67</v>
      </c>
      <c r="G30" s="5">
        <v>142</v>
      </c>
      <c r="H30" s="5">
        <v>25</v>
      </c>
      <c r="I30" s="5">
        <v>18</v>
      </c>
      <c r="J30" s="5">
        <v>42</v>
      </c>
      <c r="K30" s="5">
        <v>35</v>
      </c>
      <c r="L30" s="5">
        <v>18</v>
      </c>
      <c r="M30" s="5">
        <v>6</v>
      </c>
      <c r="N30" s="5">
        <v>4</v>
      </c>
      <c r="O30" s="5">
        <v>0</v>
      </c>
      <c r="P30" s="7">
        <f t="shared" si="9"/>
        <v>3.8567493112947657</v>
      </c>
      <c r="Q30" s="10">
        <f t="shared" si="10"/>
        <v>0.29577464788732394</v>
      </c>
      <c r="R30" s="5">
        <v>587</v>
      </c>
      <c r="S30" s="5">
        <v>340</v>
      </c>
      <c r="T30" s="5">
        <v>247</v>
      </c>
      <c r="U30" s="35">
        <f t="shared" ref="U30:U40" si="11">S30/R30</f>
        <v>0.57921635434412266</v>
      </c>
      <c r="V30" s="35"/>
    </row>
    <row r="31" spans="1:24" ht="16" x14ac:dyDescent="0.2">
      <c r="A31" t="s">
        <v>75</v>
      </c>
      <c r="B31" t="s">
        <v>76</v>
      </c>
      <c r="C31" s="5">
        <v>1</v>
      </c>
      <c r="D31" s="26">
        <v>3</v>
      </c>
      <c r="E31" s="5">
        <v>1</v>
      </c>
      <c r="F31" s="5">
        <v>25.67</v>
      </c>
      <c r="G31" s="5">
        <v>100</v>
      </c>
      <c r="H31" s="5">
        <v>37</v>
      </c>
      <c r="I31" s="5">
        <v>13</v>
      </c>
      <c r="J31" s="5">
        <v>22</v>
      </c>
      <c r="K31" s="5">
        <v>15</v>
      </c>
      <c r="L31" s="5">
        <v>11</v>
      </c>
      <c r="M31" s="5">
        <v>3</v>
      </c>
      <c r="N31" s="5">
        <v>5</v>
      </c>
      <c r="O31" s="5">
        <v>1</v>
      </c>
      <c r="P31" s="7">
        <f t="shared" si="9"/>
        <v>2.9996104402025709</v>
      </c>
      <c r="Q31" s="10">
        <f t="shared" si="10"/>
        <v>0.22</v>
      </c>
      <c r="R31" s="5">
        <v>488</v>
      </c>
      <c r="S31" s="5">
        <v>301</v>
      </c>
      <c r="T31" s="5">
        <v>187</v>
      </c>
      <c r="U31" s="35">
        <f t="shared" si="11"/>
        <v>0.61680327868852458</v>
      </c>
      <c r="V31" s="35"/>
    </row>
    <row r="32" spans="1:24" ht="16" x14ac:dyDescent="0.2">
      <c r="A32" t="s">
        <v>34</v>
      </c>
      <c r="B32" t="s">
        <v>53</v>
      </c>
      <c r="C32" s="5">
        <v>1</v>
      </c>
      <c r="D32" s="26">
        <v>1</v>
      </c>
      <c r="E32" s="5">
        <v>0</v>
      </c>
      <c r="F32" s="5">
        <v>16.329999999999998</v>
      </c>
      <c r="G32" s="5">
        <v>69</v>
      </c>
      <c r="H32" s="5">
        <v>12</v>
      </c>
      <c r="I32" s="5">
        <v>7</v>
      </c>
      <c r="J32" s="5">
        <v>25</v>
      </c>
      <c r="K32" s="5">
        <v>14</v>
      </c>
      <c r="L32" s="5">
        <v>11</v>
      </c>
      <c r="M32" s="5">
        <v>3</v>
      </c>
      <c r="N32" s="5">
        <v>0</v>
      </c>
      <c r="O32" s="5">
        <v>1</v>
      </c>
      <c r="P32" s="7">
        <f t="shared" si="9"/>
        <v>4.7152480097979179</v>
      </c>
      <c r="Q32" s="10">
        <f t="shared" si="10"/>
        <v>0.36231884057971014</v>
      </c>
      <c r="R32" s="5">
        <v>294</v>
      </c>
      <c r="S32" s="5">
        <v>172</v>
      </c>
      <c r="T32" s="5">
        <v>122</v>
      </c>
      <c r="U32" s="35">
        <f t="shared" si="11"/>
        <v>0.58503401360544216</v>
      </c>
      <c r="V32" s="35"/>
    </row>
    <row r="33" spans="1:24" ht="16" x14ac:dyDescent="0.2">
      <c r="A33" t="s">
        <v>77</v>
      </c>
      <c r="B33" t="s">
        <v>78</v>
      </c>
      <c r="C33" s="5">
        <v>1</v>
      </c>
      <c r="D33" s="26">
        <v>1</v>
      </c>
      <c r="E33" s="5">
        <v>0</v>
      </c>
      <c r="F33" s="5">
        <v>8.33</v>
      </c>
      <c r="G33" s="5">
        <v>34</v>
      </c>
      <c r="H33" s="5">
        <v>3</v>
      </c>
      <c r="I33" s="5">
        <v>6</v>
      </c>
      <c r="J33" s="5">
        <v>8</v>
      </c>
      <c r="K33" s="5">
        <v>7</v>
      </c>
      <c r="L33" s="5">
        <v>3</v>
      </c>
      <c r="M33" s="5">
        <v>0</v>
      </c>
      <c r="N33" s="5">
        <v>2</v>
      </c>
      <c r="O33" s="5">
        <v>0</v>
      </c>
      <c r="P33" s="7">
        <f t="shared" si="9"/>
        <v>2.5210084033613445</v>
      </c>
      <c r="Q33" s="10">
        <f t="shared" si="10"/>
        <v>0.23529411764705882</v>
      </c>
      <c r="R33" s="5">
        <v>155</v>
      </c>
      <c r="S33" s="5">
        <v>91</v>
      </c>
      <c r="T33" s="5">
        <v>64</v>
      </c>
      <c r="U33" s="35">
        <f t="shared" si="11"/>
        <v>0.58709677419354833</v>
      </c>
      <c r="V33" s="35"/>
    </row>
    <row r="34" spans="1:24" ht="16" x14ac:dyDescent="0.2">
      <c r="A34" t="s">
        <v>44</v>
      </c>
      <c r="B34" t="s">
        <v>64</v>
      </c>
      <c r="C34" s="5">
        <v>3</v>
      </c>
      <c r="D34" s="26">
        <v>0</v>
      </c>
      <c r="E34" s="5">
        <v>0</v>
      </c>
      <c r="F34" s="5">
        <v>8</v>
      </c>
      <c r="G34" s="5">
        <v>31</v>
      </c>
      <c r="H34" s="5">
        <v>6</v>
      </c>
      <c r="I34" s="5">
        <v>5</v>
      </c>
      <c r="J34" s="5">
        <v>8</v>
      </c>
      <c r="K34" s="5">
        <v>6</v>
      </c>
      <c r="L34" s="5">
        <v>6</v>
      </c>
      <c r="M34" s="5">
        <v>0</v>
      </c>
      <c r="N34" s="5">
        <v>1</v>
      </c>
      <c r="O34" s="5">
        <v>0</v>
      </c>
      <c r="P34" s="7">
        <f t="shared" si="9"/>
        <v>5.25</v>
      </c>
      <c r="Q34" s="10">
        <f t="shared" si="10"/>
        <v>0.25806451612903225</v>
      </c>
      <c r="R34" s="5">
        <v>131</v>
      </c>
      <c r="S34" s="5">
        <v>75</v>
      </c>
      <c r="T34" s="5">
        <v>56</v>
      </c>
      <c r="U34" s="35">
        <f t="shared" si="11"/>
        <v>0.5725190839694656</v>
      </c>
      <c r="V34" s="35"/>
    </row>
    <row r="35" spans="1:24" ht="16" x14ac:dyDescent="0.2">
      <c r="A35" t="s">
        <v>48</v>
      </c>
      <c r="B35" t="s">
        <v>53</v>
      </c>
      <c r="C35" s="5">
        <v>0</v>
      </c>
      <c r="D35" s="26">
        <v>0</v>
      </c>
      <c r="E35" s="5">
        <v>0</v>
      </c>
      <c r="F35" s="5">
        <v>4.67</v>
      </c>
      <c r="G35" s="5">
        <v>19</v>
      </c>
      <c r="H35" s="5">
        <v>2</v>
      </c>
      <c r="I35" s="5">
        <v>9</v>
      </c>
      <c r="J35" s="5">
        <v>7</v>
      </c>
      <c r="K35" s="5">
        <v>11</v>
      </c>
      <c r="L35" s="5">
        <v>7</v>
      </c>
      <c r="M35" s="5">
        <v>0</v>
      </c>
      <c r="N35" s="5">
        <v>1</v>
      </c>
      <c r="O35" s="5">
        <v>0</v>
      </c>
      <c r="P35" s="7">
        <f t="shared" si="9"/>
        <v>10.492505353319057</v>
      </c>
      <c r="Q35" s="10">
        <f t="shared" si="10"/>
        <v>0.36842105263157893</v>
      </c>
      <c r="R35" s="5">
        <v>110</v>
      </c>
      <c r="S35" s="5">
        <v>52</v>
      </c>
      <c r="T35" s="5">
        <v>58</v>
      </c>
      <c r="U35" s="35">
        <f t="shared" si="11"/>
        <v>0.47272727272727272</v>
      </c>
      <c r="V35" s="35"/>
    </row>
    <row r="36" spans="1:24" ht="16" x14ac:dyDescent="0.2">
      <c r="A36" t="s">
        <v>44</v>
      </c>
      <c r="B36" t="s">
        <v>51</v>
      </c>
      <c r="C36" s="5">
        <v>0</v>
      </c>
      <c r="D36" s="26">
        <v>0</v>
      </c>
      <c r="E36" s="5">
        <v>0</v>
      </c>
      <c r="F36" s="5">
        <v>3.67</v>
      </c>
      <c r="G36" s="5">
        <v>11</v>
      </c>
      <c r="H36" s="5">
        <v>4</v>
      </c>
      <c r="I36" s="5">
        <v>0</v>
      </c>
      <c r="J36" s="5">
        <v>1</v>
      </c>
      <c r="K36" s="5">
        <v>0</v>
      </c>
      <c r="L36" s="5">
        <v>0</v>
      </c>
      <c r="M36" s="5">
        <v>1</v>
      </c>
      <c r="N36" s="5">
        <v>0</v>
      </c>
      <c r="O36" s="5">
        <v>0</v>
      </c>
      <c r="P36" s="7">
        <f t="shared" si="9"/>
        <v>0</v>
      </c>
      <c r="Q36" s="10">
        <f t="shared" si="10"/>
        <v>9.0909090909090912E-2</v>
      </c>
      <c r="R36" s="5">
        <v>45</v>
      </c>
      <c r="S36" s="5">
        <v>25</v>
      </c>
      <c r="T36" s="5">
        <v>20</v>
      </c>
      <c r="U36" s="35">
        <f t="shared" si="11"/>
        <v>0.55555555555555558</v>
      </c>
      <c r="V36" s="35"/>
    </row>
    <row r="37" spans="1:24" ht="16" x14ac:dyDescent="0.2">
      <c r="A37" t="s">
        <v>45</v>
      </c>
      <c r="B37" t="s">
        <v>54</v>
      </c>
      <c r="C37" s="5">
        <v>0</v>
      </c>
      <c r="D37" s="26">
        <v>0</v>
      </c>
      <c r="E37" s="5">
        <v>0</v>
      </c>
      <c r="F37" s="5">
        <v>3</v>
      </c>
      <c r="G37" s="5">
        <v>15</v>
      </c>
      <c r="H37" s="5">
        <v>3</v>
      </c>
      <c r="I37" s="5">
        <v>3</v>
      </c>
      <c r="J37" s="5">
        <v>5</v>
      </c>
      <c r="K37" s="5">
        <v>3</v>
      </c>
      <c r="L37" s="5">
        <v>3</v>
      </c>
      <c r="M37" s="5">
        <v>0</v>
      </c>
      <c r="N37" s="5">
        <v>0</v>
      </c>
      <c r="O37" s="5">
        <v>0</v>
      </c>
      <c r="P37" s="7">
        <f t="shared" si="9"/>
        <v>7</v>
      </c>
      <c r="Q37" s="10">
        <f t="shared" si="10"/>
        <v>0.33333333333333331</v>
      </c>
      <c r="R37" s="5">
        <v>56</v>
      </c>
      <c r="S37" s="5">
        <v>36</v>
      </c>
      <c r="T37" s="5">
        <v>20</v>
      </c>
      <c r="U37" s="35">
        <f t="shared" si="11"/>
        <v>0.6428571428571429</v>
      </c>
      <c r="V37" s="35"/>
    </row>
    <row r="38" spans="1:24" ht="16" x14ac:dyDescent="0.2">
      <c r="A38" t="s">
        <v>46</v>
      </c>
      <c r="B38" t="s">
        <v>55</v>
      </c>
      <c r="C38" s="5">
        <v>0</v>
      </c>
      <c r="D38" s="26">
        <v>0</v>
      </c>
      <c r="E38" s="5">
        <v>2</v>
      </c>
      <c r="F38" s="5">
        <v>3</v>
      </c>
      <c r="G38" s="5">
        <v>8</v>
      </c>
      <c r="H38" s="5">
        <v>1</v>
      </c>
      <c r="I38" s="5">
        <v>3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7">
        <f t="shared" si="9"/>
        <v>0</v>
      </c>
      <c r="Q38" s="10">
        <f t="shared" si="10"/>
        <v>0</v>
      </c>
      <c r="R38" s="5">
        <v>47</v>
      </c>
      <c r="S38" s="5">
        <v>26</v>
      </c>
      <c r="T38" s="5">
        <v>21</v>
      </c>
      <c r="U38" s="35">
        <f t="shared" si="11"/>
        <v>0.55319148936170215</v>
      </c>
      <c r="V38" s="35"/>
    </row>
    <row r="39" spans="1:24" ht="17" thickBot="1" x14ac:dyDescent="0.25">
      <c r="A39" t="s">
        <v>61</v>
      </c>
      <c r="B39" t="s">
        <v>62</v>
      </c>
      <c r="C39" s="5">
        <v>0</v>
      </c>
      <c r="D39" s="26">
        <v>0</v>
      </c>
      <c r="E39" s="5">
        <v>0</v>
      </c>
      <c r="F39" s="5">
        <v>1.33</v>
      </c>
      <c r="G39" s="5">
        <v>6</v>
      </c>
      <c r="H39" s="5">
        <v>0</v>
      </c>
      <c r="I39" s="5">
        <v>0</v>
      </c>
      <c r="J39" s="5">
        <v>2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7">
        <f t="shared" si="9"/>
        <v>0</v>
      </c>
      <c r="Q39" s="10">
        <f t="shared" si="10"/>
        <v>0.33333333333333331</v>
      </c>
      <c r="R39" s="5">
        <v>14</v>
      </c>
      <c r="S39" s="5">
        <v>8</v>
      </c>
      <c r="T39" s="5">
        <v>6</v>
      </c>
      <c r="U39" s="35">
        <f t="shared" si="11"/>
        <v>0.5714285714285714</v>
      </c>
      <c r="V39" s="35"/>
    </row>
    <row r="40" spans="1:24" ht="14" thickBot="1" x14ac:dyDescent="0.2">
      <c r="A40" s="30" t="s">
        <v>29</v>
      </c>
      <c r="B40" s="41"/>
      <c r="C40" s="28">
        <f t="shared" ref="C40:O40" si="12">SUM(C29:C39)</f>
        <v>15</v>
      </c>
      <c r="D40" s="29">
        <f t="shared" si="12"/>
        <v>10</v>
      </c>
      <c r="E40" s="4">
        <f t="shared" si="12"/>
        <v>4</v>
      </c>
      <c r="F40" s="6">
        <f t="shared" si="12"/>
        <v>164.67000000000002</v>
      </c>
      <c r="G40" s="29">
        <f t="shared" si="12"/>
        <v>657</v>
      </c>
      <c r="H40" s="29">
        <f t="shared" si="12"/>
        <v>140</v>
      </c>
      <c r="I40" s="29">
        <f t="shared" si="12"/>
        <v>82</v>
      </c>
      <c r="J40" s="29">
        <f>SUM(J29:J39)</f>
        <v>170</v>
      </c>
      <c r="K40" s="29">
        <f t="shared" si="12"/>
        <v>120</v>
      </c>
      <c r="L40" s="29">
        <f t="shared" si="12"/>
        <v>75</v>
      </c>
      <c r="M40" s="29">
        <f t="shared" si="12"/>
        <v>21</v>
      </c>
      <c r="N40" s="29">
        <f t="shared" si="12"/>
        <v>21</v>
      </c>
      <c r="O40" s="29">
        <f t="shared" si="12"/>
        <v>2</v>
      </c>
      <c r="P40" s="6">
        <f t="shared" ref="P40" si="13">L40/F40*7</f>
        <v>3.1881945709601016</v>
      </c>
      <c r="Q40" s="11">
        <f t="shared" ref="Q40" si="14">J40/G40</f>
        <v>0.25875190258751901</v>
      </c>
      <c r="R40" s="9">
        <f>SUM(R29:R39)</f>
        <v>2782</v>
      </c>
      <c r="S40" s="9">
        <f>SUM(S29:S39)</f>
        <v>1664</v>
      </c>
      <c r="T40" s="37">
        <f>SUM(T29:T39)</f>
        <v>1118</v>
      </c>
      <c r="U40" s="38">
        <f t="shared" si="11"/>
        <v>0.59813084112149528</v>
      </c>
      <c r="V40" s="36"/>
    </row>
    <row r="42" spans="1:24" x14ac:dyDescent="0.15">
      <c r="A42" s="32" t="s">
        <v>80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1:24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</sheetData>
  <sortState ref="A29:T39">
    <sortCondition ref="P29:P39"/>
  </sortState>
  <mergeCells count="19">
    <mergeCell ref="U28:V28"/>
    <mergeCell ref="A22:B22"/>
    <mergeCell ref="A40:B40"/>
    <mergeCell ref="A1:B1"/>
    <mergeCell ref="A28:B28"/>
    <mergeCell ref="A25:X26"/>
    <mergeCell ref="A42:X43"/>
    <mergeCell ref="U29:V29"/>
    <mergeCell ref="U30:V30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</mergeCells>
  <phoneticPr fontId="0" type="noConversion"/>
  <printOptions horizontalCentered="1" verticalCentered="1" gridLines="1"/>
  <pageMargins left="0.25" right="0.25" top="0.75" bottom="0.75" header="0.3" footer="0.3"/>
  <pageSetup orientation="landscape" r:id="rId1"/>
  <headerFooter alignWithMargins="0">
    <oddHeader>&amp;C2015 Varsity Baseball Statistics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 Everest Area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DLangbehn</dc:creator>
  <cp:lastModifiedBy>Microsoft Office User</cp:lastModifiedBy>
  <cp:lastPrinted>2015-09-28T16:05:23Z</cp:lastPrinted>
  <dcterms:created xsi:type="dcterms:W3CDTF">2004-04-13T14:08:21Z</dcterms:created>
  <dcterms:modified xsi:type="dcterms:W3CDTF">2017-06-16T19:25:27Z</dcterms:modified>
</cp:coreProperties>
</file>