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langbehn/Unit Plans/baseball/2013 Baseball/"/>
    </mc:Choice>
  </mc:AlternateContent>
  <bookViews>
    <workbookView xWindow="0" yWindow="460" windowWidth="19720" windowHeight="99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3" i="1" l="1"/>
  <c r="P17" i="1"/>
  <c r="Q17" i="1"/>
  <c r="O17" i="1"/>
  <c r="P2" i="1" l="1"/>
  <c r="O2" i="1"/>
  <c r="Q2" i="1"/>
  <c r="U2" i="1"/>
  <c r="O3" i="1"/>
  <c r="P3" i="1"/>
  <c r="Q3" i="1"/>
  <c r="U3" i="1"/>
  <c r="P4" i="1"/>
  <c r="O4" i="1"/>
  <c r="Q4" i="1"/>
  <c r="U4" i="1"/>
  <c r="P5" i="1"/>
  <c r="O5" i="1"/>
  <c r="Q5" i="1"/>
  <c r="U5" i="1"/>
  <c r="O6" i="1"/>
  <c r="P6" i="1"/>
  <c r="Q6" i="1"/>
  <c r="U6" i="1"/>
  <c r="O7" i="1"/>
  <c r="P7" i="1"/>
  <c r="Q7" i="1"/>
  <c r="U7" i="1"/>
  <c r="O8" i="1"/>
  <c r="P8" i="1"/>
  <c r="Q8" i="1"/>
  <c r="U8" i="1"/>
  <c r="O9" i="1"/>
  <c r="P9" i="1"/>
  <c r="Q9" i="1"/>
  <c r="U9" i="1"/>
  <c r="O10" i="1"/>
  <c r="P10" i="1"/>
  <c r="Q10" i="1"/>
  <c r="U10" i="1"/>
  <c r="O11" i="1"/>
  <c r="P11" i="1"/>
  <c r="Q11" i="1"/>
  <c r="U11" i="1"/>
  <c r="P12" i="1"/>
  <c r="O12" i="1"/>
  <c r="Q12" i="1"/>
  <c r="U12" i="1"/>
  <c r="P13" i="1"/>
  <c r="O13" i="1"/>
  <c r="Q13" i="1"/>
  <c r="U13" i="1"/>
  <c r="P14" i="1"/>
  <c r="O14" i="1"/>
  <c r="Q14" i="1"/>
  <c r="U14" i="1"/>
  <c r="O15" i="1"/>
  <c r="P15" i="1"/>
  <c r="Q15" i="1"/>
  <c r="U15" i="1"/>
  <c r="O16" i="1"/>
  <c r="P16" i="1"/>
  <c r="Q16" i="1"/>
  <c r="U16" i="1"/>
  <c r="P18" i="1"/>
  <c r="O18" i="1"/>
  <c r="Q18" i="1"/>
  <c r="U18" i="1"/>
  <c r="O19" i="1"/>
  <c r="P19" i="1"/>
  <c r="Q19" i="1"/>
  <c r="U19" i="1"/>
  <c r="B20" i="1"/>
  <c r="O20" i="1"/>
  <c r="P20" i="1"/>
  <c r="Q20" i="1"/>
  <c r="U20" i="1"/>
  <c r="B21" i="1"/>
  <c r="O21" i="1"/>
  <c r="P21" i="1"/>
  <c r="Q21" i="1"/>
  <c r="U21" i="1"/>
  <c r="B22" i="1"/>
  <c r="P22" i="1" s="1"/>
  <c r="O22" i="1"/>
  <c r="Q22" i="1"/>
  <c r="U22" i="1"/>
  <c r="B23" i="1"/>
  <c r="P23" i="1" s="1"/>
  <c r="O23" i="1"/>
  <c r="Q23" i="1"/>
  <c r="U23" i="1"/>
  <c r="B24" i="1"/>
  <c r="P24" i="1" s="1"/>
  <c r="O24" i="1"/>
  <c r="Q24" i="1"/>
  <c r="U24" i="1"/>
  <c r="B25" i="1"/>
  <c r="P25" i="1" s="1"/>
  <c r="O25" i="1"/>
  <c r="Q25" i="1"/>
  <c r="U25" i="1"/>
  <c r="B26" i="1"/>
  <c r="P26" i="1" s="1"/>
  <c r="O26" i="1"/>
  <c r="Q26" i="1"/>
  <c r="U26" i="1"/>
  <c r="B27" i="1"/>
  <c r="P27" i="1" s="1"/>
  <c r="O27" i="1"/>
  <c r="Q27" i="1"/>
  <c r="U27" i="1"/>
  <c r="B28" i="1"/>
  <c r="O28" i="1"/>
  <c r="P28" i="1"/>
  <c r="Q28" i="1"/>
  <c r="U28" i="1"/>
  <c r="C29" i="1"/>
  <c r="D29" i="1"/>
  <c r="E29" i="1"/>
  <c r="F29" i="1"/>
  <c r="G29" i="1"/>
  <c r="H29" i="1"/>
  <c r="I29" i="1"/>
  <c r="J29" i="1"/>
  <c r="K29" i="1"/>
  <c r="L29" i="1"/>
  <c r="M29" i="1"/>
  <c r="N29" i="1"/>
  <c r="R29" i="1"/>
  <c r="S29" i="1"/>
  <c r="T29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B43" i="1"/>
  <c r="D43" i="1"/>
  <c r="E43" i="1"/>
  <c r="F43" i="1"/>
  <c r="G43" i="1"/>
  <c r="H43" i="1"/>
  <c r="I43" i="1"/>
  <c r="J43" i="1"/>
  <c r="K43" i="1"/>
  <c r="L43" i="1"/>
  <c r="M43" i="1"/>
  <c r="N43" i="1"/>
  <c r="O43" i="1" l="1"/>
  <c r="Q43" i="1"/>
  <c r="P43" i="1"/>
  <c r="B29" i="1"/>
  <c r="U29" i="1"/>
  <c r="Q29" i="1"/>
  <c r="O29" i="1"/>
  <c r="P29" i="1"/>
</calcChain>
</file>

<file path=xl/sharedStrings.xml><?xml version="1.0" encoding="utf-8"?>
<sst xmlns="http://schemas.openxmlformats.org/spreadsheetml/2006/main" count="88" uniqueCount="51">
  <si>
    <t>NAME</t>
  </si>
  <si>
    <t>PA</t>
  </si>
  <si>
    <t>AB</t>
  </si>
  <si>
    <t>R</t>
  </si>
  <si>
    <t>H</t>
  </si>
  <si>
    <t>.AVG</t>
  </si>
  <si>
    <t>2B</t>
  </si>
  <si>
    <t>3B</t>
  </si>
  <si>
    <t>HR</t>
  </si>
  <si>
    <t>SB</t>
  </si>
  <si>
    <t>SAC</t>
  </si>
  <si>
    <t>HBP</t>
  </si>
  <si>
    <t>BB</t>
  </si>
  <si>
    <t>SO</t>
  </si>
  <si>
    <t>RBI</t>
  </si>
  <si>
    <t>PO</t>
  </si>
  <si>
    <t>A</t>
  </si>
  <si>
    <t>E</t>
  </si>
  <si>
    <t>FLD %</t>
  </si>
  <si>
    <t>W</t>
  </si>
  <si>
    <t>L</t>
  </si>
  <si>
    <t>SV</t>
  </si>
  <si>
    <t>IP</t>
  </si>
  <si>
    <t>K</t>
  </si>
  <si>
    <t>ER</t>
  </si>
  <si>
    <t>WP</t>
  </si>
  <si>
    <t>BLK</t>
  </si>
  <si>
    <t>ERA</t>
  </si>
  <si>
    <t>oppBA</t>
  </si>
  <si>
    <t>Totals</t>
  </si>
  <si>
    <t>OB %</t>
  </si>
  <si>
    <t>SLG %</t>
  </si>
  <si>
    <t>Dzurka, John</t>
  </si>
  <si>
    <t>Collelo, Vince</t>
  </si>
  <si>
    <t>Nielsen, Josh</t>
  </si>
  <si>
    <t>WHIP</t>
  </si>
  <si>
    <t>Brown, Wyatt</t>
  </si>
  <si>
    <t>Kell, Caleb</t>
  </si>
  <si>
    <t>Finnegan, Zach</t>
  </si>
  <si>
    <t>Thut, Zach</t>
  </si>
  <si>
    <t>Baumann, Caleb</t>
  </si>
  <si>
    <t>Borrell, Brady</t>
  </si>
  <si>
    <t>Hagenbucher, Mason</t>
  </si>
  <si>
    <t>Kell, Alex</t>
  </si>
  <si>
    <t>Kocher, Kodie</t>
  </si>
  <si>
    <t>Luedke, Sean</t>
  </si>
  <si>
    <t>Ostrowski, Louden</t>
  </si>
  <si>
    <t>Plaza, Michael</t>
  </si>
  <si>
    <t>Sliefert, Nathan</t>
  </si>
  <si>
    <t>Zblewski, Kyle</t>
  </si>
  <si>
    <t>Tarras,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</si>
</sst>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5" xfId="0" applyNumberFormat="1" applyBorder="1"/>
    <xf numFmtId="164" fontId="2" fillId="0" borderId="3" xfId="0" applyNumberFormat="1" applyFont="1" applyBorder="1"/>
    <xf numFmtId="164" fontId="0" fillId="0" borderId="5" xfId="0" applyNumberForma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3" fontId="3" fillId="0" borderId="0" xfId="0" applyNumberFormat="1" applyFont="1" applyAlignment="1"/>
    <xf numFmtId="3" fontId="4" fillId="0" borderId="8" xfId="0" applyNumberFormat="1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7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31" workbookViewId="0">
      <selection activeCell="N35" sqref="N35"/>
    </sheetView>
  </sheetViews>
  <sheetFormatPr baseColWidth="10" defaultColWidth="8.83203125" defaultRowHeight="13" x14ac:dyDescent="0.15"/>
  <cols>
    <col min="1" max="1" width="17.6640625" style="19" customWidth="1"/>
    <col min="2" max="3" width="5.6640625" customWidth="1"/>
    <col min="4" max="4" width="5.5" customWidth="1"/>
    <col min="5" max="5" width="6.83203125" customWidth="1"/>
    <col min="6" max="14" width="5.33203125" customWidth="1"/>
    <col min="15" max="17" width="6.5" customWidth="1"/>
    <col min="18" max="20" width="5.33203125" customWidth="1"/>
    <col min="21" max="21" width="6.33203125" customWidth="1"/>
  </cols>
  <sheetData>
    <row r="1" spans="1:21" ht="14" thickBot="1" x14ac:dyDescent="0.2">
      <c r="A1" s="18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3" t="s">
        <v>5</v>
      </c>
      <c r="P1" s="3" t="s">
        <v>30</v>
      </c>
      <c r="Q1" s="4" t="s">
        <v>31</v>
      </c>
      <c r="R1" s="2" t="s">
        <v>15</v>
      </c>
      <c r="S1" s="2" t="s">
        <v>16</v>
      </c>
      <c r="T1" s="2" t="s">
        <v>17</v>
      </c>
      <c r="U1" s="4" t="s">
        <v>18</v>
      </c>
    </row>
    <row r="2" spans="1:21" x14ac:dyDescent="0.15">
      <c r="A2" s="19" t="s">
        <v>40</v>
      </c>
      <c r="B2" s="5">
        <v>37</v>
      </c>
      <c r="C2" s="5">
        <v>30</v>
      </c>
      <c r="D2" s="5">
        <v>8</v>
      </c>
      <c r="E2" s="5">
        <v>9</v>
      </c>
      <c r="F2" s="5">
        <v>2</v>
      </c>
      <c r="G2" s="5">
        <v>0</v>
      </c>
      <c r="H2" s="5">
        <v>0</v>
      </c>
      <c r="I2" s="5">
        <v>3</v>
      </c>
      <c r="J2" s="5">
        <v>1</v>
      </c>
      <c r="K2" s="5">
        <v>1</v>
      </c>
      <c r="L2" s="5">
        <v>5</v>
      </c>
      <c r="M2" s="5">
        <v>6</v>
      </c>
      <c r="N2" s="5">
        <v>7</v>
      </c>
      <c r="O2" s="7">
        <f>E2/C2</f>
        <v>0.3</v>
      </c>
      <c r="P2" s="7">
        <f>(E2+K2+L2)/B2</f>
        <v>0.40540540540540543</v>
      </c>
      <c r="Q2" s="10">
        <f t="shared" ref="Q2:Q28" si="0">((E2-F2-G2-H2)+(2*F2)+(3*G2)+(4*H2))/C2</f>
        <v>0.36666666666666664</v>
      </c>
      <c r="R2" s="5">
        <v>57</v>
      </c>
      <c r="S2" s="5">
        <v>0</v>
      </c>
      <c r="T2" s="5">
        <v>4</v>
      </c>
      <c r="U2" s="12">
        <f>(R2+S2)/(R2+S2+T2)</f>
        <v>0.93442622950819676</v>
      </c>
    </row>
    <row r="3" spans="1:21" ht="12.75" customHeight="1" x14ac:dyDescent="0.15">
      <c r="A3" s="19" t="s">
        <v>41</v>
      </c>
      <c r="B3" s="5">
        <v>13</v>
      </c>
      <c r="C3" s="5">
        <v>11</v>
      </c>
      <c r="D3" s="5">
        <v>6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</v>
      </c>
      <c r="L3" s="5">
        <v>1</v>
      </c>
      <c r="M3" s="5">
        <v>5</v>
      </c>
      <c r="N3" s="5">
        <v>0</v>
      </c>
      <c r="O3" s="7">
        <f t="shared" ref="O3:O28" si="1">E3/C3</f>
        <v>0</v>
      </c>
      <c r="P3" s="7">
        <f t="shared" ref="P3:P28" si="2">(E3+K3+L3)/B3</f>
        <v>0.15384615384615385</v>
      </c>
      <c r="Q3" s="10">
        <f t="shared" si="0"/>
        <v>0</v>
      </c>
      <c r="R3" s="5">
        <v>8</v>
      </c>
      <c r="S3" s="5">
        <v>1</v>
      </c>
      <c r="T3" s="5">
        <v>0</v>
      </c>
      <c r="U3" s="12">
        <f t="shared" ref="U3:U28" si="3">(R3+S3)/(R3+S3+T3)</f>
        <v>1</v>
      </c>
    </row>
    <row r="4" spans="1:21" x14ac:dyDescent="0.15">
      <c r="A4" s="19" t="s">
        <v>36</v>
      </c>
      <c r="B4" s="5">
        <v>65</v>
      </c>
      <c r="C4" s="5">
        <v>61</v>
      </c>
      <c r="D4" s="5">
        <v>13</v>
      </c>
      <c r="E4" s="5">
        <v>18</v>
      </c>
      <c r="F4" s="5">
        <v>0</v>
      </c>
      <c r="G4" s="5">
        <v>5</v>
      </c>
      <c r="H4" s="5">
        <v>2</v>
      </c>
      <c r="I4" s="5">
        <v>6</v>
      </c>
      <c r="J4" s="5">
        <v>1</v>
      </c>
      <c r="K4" s="5">
        <v>0</v>
      </c>
      <c r="L4" s="5">
        <v>3</v>
      </c>
      <c r="M4" s="5">
        <v>18</v>
      </c>
      <c r="N4" s="5">
        <v>14</v>
      </c>
      <c r="O4" s="7">
        <f t="shared" si="1"/>
        <v>0.29508196721311475</v>
      </c>
      <c r="P4" s="7">
        <f t="shared" si="2"/>
        <v>0.32307692307692309</v>
      </c>
      <c r="Q4" s="10">
        <f t="shared" si="0"/>
        <v>0.55737704918032782</v>
      </c>
      <c r="R4" s="5">
        <v>27</v>
      </c>
      <c r="S4" s="5">
        <v>1</v>
      </c>
      <c r="T4" s="5">
        <v>1</v>
      </c>
      <c r="U4" s="12">
        <f t="shared" si="3"/>
        <v>0.96551724137931039</v>
      </c>
    </row>
    <row r="5" spans="1:21" ht="12" customHeight="1" x14ac:dyDescent="0.15">
      <c r="A5" s="19" t="s">
        <v>33</v>
      </c>
      <c r="B5" s="5">
        <v>70</v>
      </c>
      <c r="C5" s="5">
        <v>56</v>
      </c>
      <c r="D5" s="5">
        <v>19</v>
      </c>
      <c r="E5" s="5">
        <v>14</v>
      </c>
      <c r="F5" s="5">
        <v>1</v>
      </c>
      <c r="G5" s="5">
        <v>0</v>
      </c>
      <c r="H5" s="5">
        <v>1</v>
      </c>
      <c r="I5" s="5">
        <v>4</v>
      </c>
      <c r="J5" s="5">
        <v>1</v>
      </c>
      <c r="K5" s="5">
        <v>6</v>
      </c>
      <c r="L5" s="5">
        <v>7</v>
      </c>
      <c r="M5" s="5">
        <v>4</v>
      </c>
      <c r="N5" s="5">
        <v>9</v>
      </c>
      <c r="O5" s="7">
        <f t="shared" si="1"/>
        <v>0.25</v>
      </c>
      <c r="P5" s="7">
        <f t="shared" si="2"/>
        <v>0.38571428571428573</v>
      </c>
      <c r="Q5" s="10">
        <f t="shared" si="0"/>
        <v>0.32142857142857145</v>
      </c>
      <c r="R5" s="5">
        <v>25</v>
      </c>
      <c r="S5" s="5">
        <v>40</v>
      </c>
      <c r="T5" s="5">
        <v>10</v>
      </c>
      <c r="U5" s="12">
        <f t="shared" si="3"/>
        <v>0.8666666666666667</v>
      </c>
    </row>
    <row r="6" spans="1:21" x14ac:dyDescent="0.15">
      <c r="A6" s="19" t="s">
        <v>32</v>
      </c>
      <c r="B6" s="5">
        <v>59</v>
      </c>
      <c r="C6" s="5">
        <v>47</v>
      </c>
      <c r="D6" s="5">
        <v>9</v>
      </c>
      <c r="E6" s="5">
        <v>19</v>
      </c>
      <c r="F6" s="5">
        <v>7</v>
      </c>
      <c r="G6" s="5">
        <v>0</v>
      </c>
      <c r="H6" s="5">
        <v>0</v>
      </c>
      <c r="I6" s="5">
        <v>2</v>
      </c>
      <c r="J6" s="5">
        <v>3</v>
      </c>
      <c r="K6" s="5">
        <v>1</v>
      </c>
      <c r="L6" s="5">
        <v>8</v>
      </c>
      <c r="M6" s="5">
        <v>8</v>
      </c>
      <c r="N6" s="5">
        <v>11</v>
      </c>
      <c r="O6" s="7">
        <f t="shared" si="1"/>
        <v>0.40425531914893614</v>
      </c>
      <c r="P6" s="7">
        <f t="shared" si="2"/>
        <v>0.47457627118644069</v>
      </c>
      <c r="Q6" s="10">
        <f t="shared" si="0"/>
        <v>0.55319148936170215</v>
      </c>
      <c r="R6" s="5">
        <v>14</v>
      </c>
      <c r="S6" s="5">
        <v>33</v>
      </c>
      <c r="T6" s="5">
        <v>7</v>
      </c>
      <c r="U6" s="12">
        <f t="shared" si="3"/>
        <v>0.87037037037037035</v>
      </c>
    </row>
    <row r="7" spans="1:21" x14ac:dyDescent="0.15">
      <c r="A7" s="19" t="s">
        <v>38</v>
      </c>
      <c r="B7" s="5">
        <v>77</v>
      </c>
      <c r="C7" s="5">
        <v>64</v>
      </c>
      <c r="D7" s="5">
        <v>18</v>
      </c>
      <c r="E7" s="5">
        <v>24</v>
      </c>
      <c r="F7" s="5">
        <v>1</v>
      </c>
      <c r="G7" s="5">
        <v>0</v>
      </c>
      <c r="H7" s="5">
        <v>0</v>
      </c>
      <c r="I7" s="5">
        <v>20</v>
      </c>
      <c r="J7" s="5">
        <v>4</v>
      </c>
      <c r="K7" s="5">
        <v>4</v>
      </c>
      <c r="L7" s="5">
        <v>5</v>
      </c>
      <c r="M7" s="5">
        <v>5</v>
      </c>
      <c r="N7" s="5">
        <v>12</v>
      </c>
      <c r="O7" s="7">
        <f t="shared" si="1"/>
        <v>0.375</v>
      </c>
      <c r="P7" s="7">
        <f t="shared" si="2"/>
        <v>0.42857142857142855</v>
      </c>
      <c r="Q7" s="10">
        <f t="shared" si="0"/>
        <v>0.390625</v>
      </c>
      <c r="R7" s="5">
        <v>8</v>
      </c>
      <c r="S7" s="5">
        <v>0</v>
      </c>
      <c r="T7" s="5">
        <v>0</v>
      </c>
      <c r="U7" s="12">
        <f t="shared" si="3"/>
        <v>1</v>
      </c>
    </row>
    <row r="8" spans="1:21" x14ac:dyDescent="0.15">
      <c r="A8" s="19" t="s">
        <v>42</v>
      </c>
      <c r="B8" s="5">
        <v>61</v>
      </c>
      <c r="C8" s="5">
        <v>50</v>
      </c>
      <c r="D8" s="5">
        <v>17</v>
      </c>
      <c r="E8" s="5">
        <v>16</v>
      </c>
      <c r="F8" s="5">
        <v>0</v>
      </c>
      <c r="G8" s="5">
        <v>2</v>
      </c>
      <c r="H8" s="5">
        <v>0</v>
      </c>
      <c r="I8" s="5">
        <v>7</v>
      </c>
      <c r="J8" s="5">
        <v>2</v>
      </c>
      <c r="K8" s="5">
        <v>0</v>
      </c>
      <c r="L8" s="5">
        <v>9</v>
      </c>
      <c r="M8" s="5">
        <v>10</v>
      </c>
      <c r="N8" s="5">
        <v>8</v>
      </c>
      <c r="O8" s="7">
        <f t="shared" si="1"/>
        <v>0.32</v>
      </c>
      <c r="P8" s="7">
        <f t="shared" si="2"/>
        <v>0.4098360655737705</v>
      </c>
      <c r="Q8" s="10">
        <f t="shared" si="0"/>
        <v>0.4</v>
      </c>
      <c r="R8" s="5">
        <v>10</v>
      </c>
      <c r="S8" s="5">
        <v>3</v>
      </c>
      <c r="T8" s="5">
        <v>3</v>
      </c>
      <c r="U8" s="12">
        <f t="shared" si="3"/>
        <v>0.8125</v>
      </c>
    </row>
    <row r="9" spans="1:21" x14ac:dyDescent="0.15">
      <c r="A9" s="19" t="s">
        <v>43</v>
      </c>
      <c r="B9" s="5">
        <v>4</v>
      </c>
      <c r="C9" s="5">
        <v>3</v>
      </c>
      <c r="D9" s="5">
        <v>0</v>
      </c>
      <c r="E9" s="5">
        <v>1</v>
      </c>
      <c r="F9" s="5">
        <v>0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1</v>
      </c>
      <c r="M9" s="5">
        <v>1</v>
      </c>
      <c r="N9" s="5">
        <v>0</v>
      </c>
      <c r="O9" s="7">
        <f t="shared" si="1"/>
        <v>0.33333333333333331</v>
      </c>
      <c r="P9" s="7">
        <f t="shared" si="2"/>
        <v>0.5</v>
      </c>
      <c r="Q9" s="10">
        <f t="shared" si="0"/>
        <v>0.33333333333333331</v>
      </c>
      <c r="R9" s="5">
        <v>3</v>
      </c>
      <c r="S9" s="5">
        <v>5</v>
      </c>
      <c r="T9" s="5">
        <v>1</v>
      </c>
      <c r="U9" s="12">
        <f t="shared" si="3"/>
        <v>0.88888888888888884</v>
      </c>
    </row>
    <row r="10" spans="1:21" x14ac:dyDescent="0.15">
      <c r="A10" s="19" t="s">
        <v>37</v>
      </c>
      <c r="B10" s="5">
        <v>61</v>
      </c>
      <c r="C10" s="5">
        <v>48</v>
      </c>
      <c r="D10" s="5">
        <v>10</v>
      </c>
      <c r="E10" s="5">
        <v>14</v>
      </c>
      <c r="F10" s="5">
        <v>2</v>
      </c>
      <c r="G10" s="5">
        <v>0</v>
      </c>
      <c r="H10" s="5">
        <v>1</v>
      </c>
      <c r="I10" s="5">
        <v>2</v>
      </c>
      <c r="J10" s="5">
        <v>2</v>
      </c>
      <c r="K10" s="5">
        <v>1</v>
      </c>
      <c r="L10" s="5">
        <v>10</v>
      </c>
      <c r="M10" s="5">
        <v>20</v>
      </c>
      <c r="N10" s="5">
        <v>7</v>
      </c>
      <c r="O10" s="7">
        <f t="shared" si="1"/>
        <v>0.29166666666666669</v>
      </c>
      <c r="P10" s="7">
        <f t="shared" si="2"/>
        <v>0.4098360655737705</v>
      </c>
      <c r="Q10" s="10">
        <f t="shared" si="0"/>
        <v>0.39583333333333331</v>
      </c>
      <c r="R10" s="5">
        <v>119</v>
      </c>
      <c r="S10" s="5">
        <v>16</v>
      </c>
      <c r="T10" s="5">
        <v>1</v>
      </c>
      <c r="U10" s="12">
        <f t="shared" si="3"/>
        <v>0.99264705882352944</v>
      </c>
    </row>
    <row r="11" spans="1:21" x14ac:dyDescent="0.15">
      <c r="A11" s="19" t="s">
        <v>44</v>
      </c>
      <c r="B11" s="5">
        <v>44</v>
      </c>
      <c r="C11" s="5">
        <v>38</v>
      </c>
      <c r="D11" s="5">
        <v>7</v>
      </c>
      <c r="E11" s="5">
        <v>10</v>
      </c>
      <c r="F11" s="5">
        <v>3</v>
      </c>
      <c r="G11" s="5">
        <v>0</v>
      </c>
      <c r="H11" s="5">
        <v>0</v>
      </c>
      <c r="I11" s="5">
        <v>3</v>
      </c>
      <c r="J11" s="5">
        <v>1</v>
      </c>
      <c r="K11" s="5">
        <v>0</v>
      </c>
      <c r="L11" s="5">
        <v>5</v>
      </c>
      <c r="M11" s="5">
        <v>7</v>
      </c>
      <c r="N11" s="5">
        <v>8</v>
      </c>
      <c r="O11" s="7">
        <f t="shared" si="1"/>
        <v>0.26315789473684209</v>
      </c>
      <c r="P11" s="7">
        <f t="shared" si="2"/>
        <v>0.34090909090909088</v>
      </c>
      <c r="Q11" s="10">
        <f t="shared" si="0"/>
        <v>0.34210526315789475</v>
      </c>
      <c r="R11" s="5">
        <v>9</v>
      </c>
      <c r="S11" s="5">
        <v>11</v>
      </c>
      <c r="T11" s="5">
        <v>7</v>
      </c>
      <c r="U11" s="12">
        <f t="shared" si="3"/>
        <v>0.7407407407407407</v>
      </c>
    </row>
    <row r="12" spans="1:21" x14ac:dyDescent="0.15">
      <c r="A12" s="19" t="s">
        <v>45</v>
      </c>
      <c r="B12" s="5">
        <v>3</v>
      </c>
      <c r="C12" s="5">
        <v>2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7">
        <f t="shared" si="1"/>
        <v>0.5</v>
      </c>
      <c r="P12" s="7">
        <f t="shared" si="2"/>
        <v>0.66666666666666663</v>
      </c>
      <c r="Q12" s="10">
        <f t="shared" si="0"/>
        <v>0.5</v>
      </c>
      <c r="R12" s="5">
        <v>0</v>
      </c>
      <c r="S12" s="5">
        <v>0</v>
      </c>
      <c r="T12" s="5">
        <v>0</v>
      </c>
      <c r="U12" s="12" t="e">
        <f t="shared" si="3"/>
        <v>#DIV/0!</v>
      </c>
    </row>
    <row r="13" spans="1:21" x14ac:dyDescent="0.15">
      <c r="A13" s="19" t="s">
        <v>34</v>
      </c>
      <c r="B13" s="5">
        <v>68</v>
      </c>
      <c r="C13" s="5">
        <v>63</v>
      </c>
      <c r="D13" s="5">
        <v>10</v>
      </c>
      <c r="E13" s="5">
        <v>25</v>
      </c>
      <c r="F13" s="5">
        <v>7</v>
      </c>
      <c r="G13" s="5">
        <v>0</v>
      </c>
      <c r="H13" s="5">
        <v>0</v>
      </c>
      <c r="I13" s="5">
        <v>2</v>
      </c>
      <c r="J13" s="5">
        <v>1</v>
      </c>
      <c r="K13" s="5">
        <v>2</v>
      </c>
      <c r="L13" s="5">
        <v>2</v>
      </c>
      <c r="M13" s="5">
        <v>5</v>
      </c>
      <c r="N13" s="5">
        <v>14</v>
      </c>
      <c r="O13" s="7">
        <f t="shared" si="1"/>
        <v>0.3968253968253968</v>
      </c>
      <c r="P13" s="7">
        <f t="shared" si="2"/>
        <v>0.4264705882352941</v>
      </c>
      <c r="Q13" s="10">
        <f t="shared" si="0"/>
        <v>0.50793650793650791</v>
      </c>
      <c r="R13" s="5">
        <v>87</v>
      </c>
      <c r="S13" s="5">
        <v>17</v>
      </c>
      <c r="T13" s="5">
        <v>3</v>
      </c>
      <c r="U13" s="12">
        <f t="shared" si="3"/>
        <v>0.9719626168224299</v>
      </c>
    </row>
    <row r="14" spans="1:21" x14ac:dyDescent="0.15">
      <c r="A14" s="19" t="s">
        <v>46</v>
      </c>
      <c r="B14" s="5">
        <v>10</v>
      </c>
      <c r="C14" s="5">
        <v>8</v>
      </c>
      <c r="D14" s="5">
        <v>2</v>
      </c>
      <c r="E14" s="5">
        <v>3</v>
      </c>
      <c r="F14" s="5">
        <v>0</v>
      </c>
      <c r="G14" s="5">
        <v>0</v>
      </c>
      <c r="H14" s="5">
        <v>0</v>
      </c>
      <c r="I14" s="5">
        <v>1</v>
      </c>
      <c r="J14" s="5">
        <v>1</v>
      </c>
      <c r="K14" s="5">
        <v>0</v>
      </c>
      <c r="L14" s="5">
        <v>1</v>
      </c>
      <c r="M14" s="5">
        <v>1</v>
      </c>
      <c r="N14" s="5">
        <v>0</v>
      </c>
      <c r="O14" s="7">
        <f t="shared" si="1"/>
        <v>0.375</v>
      </c>
      <c r="P14" s="7">
        <f t="shared" si="2"/>
        <v>0.4</v>
      </c>
      <c r="Q14" s="10">
        <f t="shared" si="0"/>
        <v>0.375</v>
      </c>
      <c r="R14" s="5">
        <v>6</v>
      </c>
      <c r="S14" s="5">
        <v>9</v>
      </c>
      <c r="T14" s="5">
        <v>5</v>
      </c>
      <c r="U14" s="12">
        <f t="shared" si="3"/>
        <v>0.75</v>
      </c>
    </row>
    <row r="15" spans="1:21" x14ac:dyDescent="0.15">
      <c r="A15" s="19" t="s">
        <v>47</v>
      </c>
      <c r="B15" s="5">
        <v>25</v>
      </c>
      <c r="C15" s="5">
        <v>22</v>
      </c>
      <c r="D15" s="5">
        <v>7</v>
      </c>
      <c r="E15" s="5">
        <v>12</v>
      </c>
      <c r="F15" s="5">
        <v>5</v>
      </c>
      <c r="G15" s="5">
        <v>0</v>
      </c>
      <c r="H15" s="5">
        <v>0</v>
      </c>
      <c r="I15" s="5">
        <v>1</v>
      </c>
      <c r="J15" s="5">
        <v>2</v>
      </c>
      <c r="K15" s="5">
        <v>0</v>
      </c>
      <c r="L15" s="5">
        <v>1</v>
      </c>
      <c r="M15" s="5">
        <v>4</v>
      </c>
      <c r="N15" s="5">
        <v>3</v>
      </c>
      <c r="O15" s="7">
        <f t="shared" si="1"/>
        <v>0.54545454545454541</v>
      </c>
      <c r="P15" s="7">
        <f t="shared" si="2"/>
        <v>0.52</v>
      </c>
      <c r="Q15" s="10">
        <f t="shared" si="0"/>
        <v>0.77272727272727271</v>
      </c>
      <c r="R15" s="5">
        <v>5</v>
      </c>
      <c r="S15" s="5">
        <v>0</v>
      </c>
      <c r="T15" s="5">
        <v>2</v>
      </c>
      <c r="U15" s="12">
        <f t="shared" si="3"/>
        <v>0.7142857142857143</v>
      </c>
    </row>
    <row r="16" spans="1:21" x14ac:dyDescent="0.15">
      <c r="A16" s="19" t="s">
        <v>48</v>
      </c>
      <c r="B16" s="5">
        <v>10</v>
      </c>
      <c r="C16" s="5">
        <v>9</v>
      </c>
      <c r="D16" s="5">
        <v>2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2</v>
      </c>
      <c r="N16" s="5">
        <v>1</v>
      </c>
      <c r="O16" s="7">
        <f t="shared" si="1"/>
        <v>0.22222222222222221</v>
      </c>
      <c r="P16" s="7">
        <f t="shared" si="2"/>
        <v>0.3</v>
      </c>
      <c r="Q16" s="10">
        <f t="shared" si="0"/>
        <v>0.22222222222222221</v>
      </c>
      <c r="R16" s="5">
        <v>16</v>
      </c>
      <c r="S16" s="5">
        <v>10</v>
      </c>
      <c r="T16" s="5">
        <v>1</v>
      </c>
      <c r="U16" s="12">
        <f t="shared" si="3"/>
        <v>0.96296296296296291</v>
      </c>
    </row>
    <row r="17" spans="1:21" x14ac:dyDescent="0.15">
      <c r="A17" s="19" t="s">
        <v>50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7" t="e">
        <f t="shared" si="1"/>
        <v>#DIV/0!</v>
      </c>
      <c r="P17" s="7" t="e">
        <f t="shared" si="2"/>
        <v>#DIV/0!</v>
      </c>
      <c r="Q17" s="10" t="e">
        <f t="shared" si="0"/>
        <v>#DIV/0!</v>
      </c>
      <c r="R17" s="5">
        <v>0</v>
      </c>
      <c r="S17" s="5">
        <v>0</v>
      </c>
      <c r="T17" s="5">
        <v>0</v>
      </c>
      <c r="U17" s="12">
        <v>0</v>
      </c>
    </row>
    <row r="18" spans="1:21" x14ac:dyDescent="0.15">
      <c r="A18" s="19" t="s">
        <v>39</v>
      </c>
      <c r="B18" s="5">
        <v>4</v>
      </c>
      <c r="C18" s="5">
        <v>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2</v>
      </c>
      <c r="N18" s="5">
        <v>1</v>
      </c>
      <c r="O18" s="7">
        <f t="shared" si="1"/>
        <v>0</v>
      </c>
      <c r="P18" s="7">
        <f t="shared" si="2"/>
        <v>0.25</v>
      </c>
      <c r="Q18" s="10">
        <f t="shared" si="0"/>
        <v>0</v>
      </c>
      <c r="R18" s="5">
        <v>7</v>
      </c>
      <c r="S18" s="5">
        <v>5</v>
      </c>
      <c r="T18" s="5">
        <v>0</v>
      </c>
      <c r="U18" s="12" t="e">
        <f>(R17+S17)/(R17+S17+T17)</f>
        <v>#DIV/0!</v>
      </c>
    </row>
    <row r="19" spans="1:21" ht="13.5" customHeight="1" x14ac:dyDescent="0.15">
      <c r="A19" s="19" t="s">
        <v>49</v>
      </c>
      <c r="B19" s="5">
        <v>47</v>
      </c>
      <c r="C19" s="5">
        <v>36</v>
      </c>
      <c r="D19" s="5">
        <v>9</v>
      </c>
      <c r="E19" s="5">
        <v>9</v>
      </c>
      <c r="F19" s="5">
        <v>1</v>
      </c>
      <c r="G19" s="5">
        <v>0</v>
      </c>
      <c r="H19" s="5">
        <v>1</v>
      </c>
      <c r="I19" s="5">
        <v>7</v>
      </c>
      <c r="J19" s="5">
        <v>3</v>
      </c>
      <c r="K19" s="5">
        <v>1</v>
      </c>
      <c r="L19" s="5">
        <v>7</v>
      </c>
      <c r="M19" s="5">
        <v>9</v>
      </c>
      <c r="N19" s="5">
        <v>5</v>
      </c>
      <c r="O19" s="7">
        <f t="shared" si="1"/>
        <v>0.25</v>
      </c>
      <c r="P19" s="7">
        <f t="shared" si="2"/>
        <v>0.36170212765957449</v>
      </c>
      <c r="Q19" s="10">
        <f t="shared" si="0"/>
        <v>0.3611111111111111</v>
      </c>
      <c r="R19" s="5">
        <v>7</v>
      </c>
      <c r="S19" s="5">
        <v>17</v>
      </c>
      <c r="T19" s="5">
        <v>12</v>
      </c>
      <c r="U19" s="12">
        <f>(R18+S18)/(R18+S18+T18)</f>
        <v>1</v>
      </c>
    </row>
    <row r="20" spans="1:21" x14ac:dyDescent="0.15">
      <c r="A20" s="16"/>
      <c r="B20" s="14">
        <f t="shared" ref="B20:B29" si="4">C20+J20+K20+L20</f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 t="e">
        <f t="shared" si="1"/>
        <v>#DIV/0!</v>
      </c>
      <c r="P20" s="7" t="e">
        <f t="shared" si="2"/>
        <v>#DIV/0!</v>
      </c>
      <c r="Q20" s="10" t="e">
        <f t="shared" si="0"/>
        <v>#DIV/0!</v>
      </c>
      <c r="U20" s="12">
        <f>(R19+S19)/(R19+S19+T19)</f>
        <v>0.66666666666666663</v>
      </c>
    </row>
    <row r="21" spans="1:21" x14ac:dyDescent="0.15">
      <c r="A21" s="20"/>
      <c r="B21" s="14">
        <f t="shared" si="4"/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 t="e">
        <f t="shared" si="1"/>
        <v>#DIV/0!</v>
      </c>
      <c r="P21" s="7" t="e">
        <f t="shared" si="2"/>
        <v>#DIV/0!</v>
      </c>
      <c r="Q21" s="10" t="e">
        <f t="shared" si="0"/>
        <v>#DIV/0!</v>
      </c>
      <c r="R21" s="5"/>
      <c r="S21" s="5"/>
      <c r="T21" s="5"/>
      <c r="U21" s="12" t="e">
        <f t="shared" si="3"/>
        <v>#DIV/0!</v>
      </c>
    </row>
    <row r="22" spans="1:21" x14ac:dyDescent="0.15">
      <c r="A22" s="20"/>
      <c r="B22" s="14">
        <f t="shared" si="4"/>
        <v>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 t="e">
        <f t="shared" si="1"/>
        <v>#DIV/0!</v>
      </c>
      <c r="P22" s="7" t="e">
        <f t="shared" si="2"/>
        <v>#DIV/0!</v>
      </c>
      <c r="Q22" s="10" t="e">
        <f t="shared" si="0"/>
        <v>#DIV/0!</v>
      </c>
      <c r="R22" s="5"/>
      <c r="S22" s="5"/>
      <c r="T22" s="5"/>
      <c r="U22" s="12" t="e">
        <f t="shared" si="3"/>
        <v>#DIV/0!</v>
      </c>
    </row>
    <row r="23" spans="1:21" x14ac:dyDescent="0.15">
      <c r="A23" s="17"/>
      <c r="B23" s="14">
        <f t="shared" si="4"/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7" t="e">
        <f t="shared" si="1"/>
        <v>#DIV/0!</v>
      </c>
      <c r="P23" s="7" t="e">
        <f t="shared" si="2"/>
        <v>#DIV/0!</v>
      </c>
      <c r="Q23" s="10" t="e">
        <f t="shared" si="0"/>
        <v>#DIV/0!</v>
      </c>
      <c r="R23" s="5"/>
      <c r="S23" s="5"/>
      <c r="T23" s="5"/>
      <c r="U23" s="12" t="e">
        <f t="shared" si="3"/>
        <v>#DIV/0!</v>
      </c>
    </row>
    <row r="24" spans="1:21" x14ac:dyDescent="0.15">
      <c r="A24" s="17"/>
      <c r="B24" s="14">
        <f t="shared" si="4"/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7" t="e">
        <f t="shared" si="1"/>
        <v>#DIV/0!</v>
      </c>
      <c r="P24" s="7" t="e">
        <f t="shared" si="2"/>
        <v>#DIV/0!</v>
      </c>
      <c r="Q24" s="10" t="e">
        <f t="shared" si="0"/>
        <v>#DIV/0!</v>
      </c>
      <c r="R24" s="5"/>
      <c r="S24" s="5"/>
      <c r="T24" s="5"/>
      <c r="U24" s="12" t="e">
        <f t="shared" si="3"/>
        <v>#DIV/0!</v>
      </c>
    </row>
    <row r="25" spans="1:21" x14ac:dyDescent="0.15">
      <c r="A25" s="17"/>
      <c r="B25" s="14">
        <f t="shared" si="4"/>
        <v>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7" t="e">
        <f t="shared" si="1"/>
        <v>#DIV/0!</v>
      </c>
      <c r="P25" s="7" t="e">
        <f t="shared" si="2"/>
        <v>#DIV/0!</v>
      </c>
      <c r="Q25" s="10" t="e">
        <f t="shared" si="0"/>
        <v>#DIV/0!</v>
      </c>
      <c r="R25" s="5"/>
      <c r="S25" s="5"/>
      <c r="T25" s="5"/>
      <c r="U25" s="12" t="e">
        <f t="shared" si="3"/>
        <v>#DIV/0!</v>
      </c>
    </row>
    <row r="26" spans="1:21" x14ac:dyDescent="0.15">
      <c r="A26" s="17"/>
      <c r="B26" s="14">
        <f t="shared" si="4"/>
        <v>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7" t="e">
        <f t="shared" si="1"/>
        <v>#DIV/0!</v>
      </c>
      <c r="P26" s="7" t="e">
        <f t="shared" si="2"/>
        <v>#DIV/0!</v>
      </c>
      <c r="Q26" s="10" t="e">
        <f t="shared" si="0"/>
        <v>#DIV/0!</v>
      </c>
      <c r="R26" s="5"/>
      <c r="S26" s="5"/>
      <c r="T26" s="5"/>
      <c r="U26" s="12" t="e">
        <f t="shared" si="3"/>
        <v>#DIV/0!</v>
      </c>
    </row>
    <row r="27" spans="1:21" x14ac:dyDescent="0.15">
      <c r="A27" s="17"/>
      <c r="B27" s="14">
        <f t="shared" si="4"/>
        <v>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7" t="e">
        <f t="shared" si="1"/>
        <v>#DIV/0!</v>
      </c>
      <c r="P27" s="7" t="e">
        <f t="shared" si="2"/>
        <v>#DIV/0!</v>
      </c>
      <c r="Q27" s="10" t="e">
        <f t="shared" si="0"/>
        <v>#DIV/0!</v>
      </c>
      <c r="R27" s="5"/>
      <c r="S27" s="5"/>
      <c r="T27" s="5"/>
      <c r="U27" s="12" t="e">
        <f t="shared" si="3"/>
        <v>#DIV/0!</v>
      </c>
    </row>
    <row r="28" spans="1:21" ht="14" thickBot="1" x14ac:dyDescent="0.2">
      <c r="A28" s="17"/>
      <c r="B28" s="14">
        <f t="shared" si="4"/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7" t="e">
        <f t="shared" si="1"/>
        <v>#DIV/0!</v>
      </c>
      <c r="P28" s="7" t="e">
        <f t="shared" si="2"/>
        <v>#DIV/0!</v>
      </c>
      <c r="Q28" s="10" t="e">
        <f t="shared" si="0"/>
        <v>#DIV/0!</v>
      </c>
      <c r="R28" s="5"/>
      <c r="S28" s="5"/>
      <c r="T28" s="5"/>
      <c r="U28" s="12" t="e">
        <f t="shared" si="3"/>
        <v>#DIV/0!</v>
      </c>
    </row>
    <row r="29" spans="1:21" ht="14" thickBot="1" x14ac:dyDescent="0.2">
      <c r="A29" s="21" t="s">
        <v>29</v>
      </c>
      <c r="B29" s="15">
        <f t="shared" si="4"/>
        <v>658</v>
      </c>
      <c r="C29" s="6">
        <f>SUM(C1:C28)</f>
        <v>551</v>
      </c>
      <c r="D29" s="6">
        <f>SUM(D1:D28)</f>
        <v>137</v>
      </c>
      <c r="E29" s="6">
        <f>SUM(E1:E28)</f>
        <v>177</v>
      </c>
      <c r="F29" s="6">
        <f t="shared" ref="F29:M29" si="5">SUM(F1:F27)</f>
        <v>29</v>
      </c>
      <c r="G29" s="6">
        <f t="shared" si="5"/>
        <v>7</v>
      </c>
      <c r="H29" s="6">
        <f t="shared" si="5"/>
        <v>5</v>
      </c>
      <c r="I29" s="6">
        <f t="shared" si="5"/>
        <v>60</v>
      </c>
      <c r="J29" s="6">
        <f t="shared" si="5"/>
        <v>22</v>
      </c>
      <c r="K29" s="6">
        <f t="shared" si="5"/>
        <v>18</v>
      </c>
      <c r="L29" s="6">
        <f>SUM(L1:L28)</f>
        <v>67</v>
      </c>
      <c r="M29" s="6">
        <f t="shared" si="5"/>
        <v>107</v>
      </c>
      <c r="N29" s="6">
        <f>SUM(N1:N28)</f>
        <v>100</v>
      </c>
      <c r="O29" s="8">
        <f>E29/C29</f>
        <v>0.32123411978221417</v>
      </c>
      <c r="P29" s="9">
        <f>(E29+K29+L29)/(C29+K29+L29+J29)</f>
        <v>0.3981762917933131</v>
      </c>
      <c r="Q29" s="11">
        <f>((E29-F29-G29-H29)+(2*F29)+(3*G29)+(4*H29))/C29</f>
        <v>0.426497277676951</v>
      </c>
      <c r="R29" s="6">
        <f>SUM(R2:R28)</f>
        <v>408</v>
      </c>
      <c r="S29" s="6">
        <f>SUM(S2:S28)</f>
        <v>168</v>
      </c>
      <c r="T29" s="6">
        <f>SUM(T2:T28)</f>
        <v>57</v>
      </c>
      <c r="U29" s="13">
        <f>SUM(R29+S29)/SUM(R29+S29+T29)</f>
        <v>0.90995260663507105</v>
      </c>
    </row>
    <row r="30" spans="1:21" ht="14" thickBot="1" x14ac:dyDescent="0.2">
      <c r="B30" s="15" t="s">
        <v>1</v>
      </c>
      <c r="C30" s="2" t="s">
        <v>2</v>
      </c>
      <c r="D30" s="2" t="s">
        <v>3</v>
      </c>
      <c r="E30" s="2" t="s">
        <v>4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10</v>
      </c>
      <c r="K30" s="2" t="s">
        <v>11</v>
      </c>
      <c r="L30" s="2" t="s">
        <v>12</v>
      </c>
      <c r="M30" s="2" t="s">
        <v>13</v>
      </c>
      <c r="N30" s="2" t="s">
        <v>14</v>
      </c>
      <c r="O30" s="3" t="s">
        <v>5</v>
      </c>
      <c r="P30" s="3" t="s">
        <v>30</v>
      </c>
      <c r="Q30" s="4" t="s">
        <v>31</v>
      </c>
      <c r="R30" s="2" t="s">
        <v>15</v>
      </c>
      <c r="S30" s="2" t="s">
        <v>16</v>
      </c>
      <c r="T30" s="2" t="s">
        <v>17</v>
      </c>
      <c r="U30" s="4" t="s">
        <v>18</v>
      </c>
    </row>
    <row r="31" spans="1:21" ht="14" thickBot="1" x14ac:dyDescent="0.2"/>
    <row r="32" spans="1:21" ht="14" thickBot="1" x14ac:dyDescent="0.2">
      <c r="A32" s="22" t="s">
        <v>0</v>
      </c>
      <c r="B32" s="2" t="s">
        <v>19</v>
      </c>
      <c r="C32" s="2" t="s">
        <v>20</v>
      </c>
      <c r="D32" s="2" t="s">
        <v>21</v>
      </c>
      <c r="E32" s="2" t="s">
        <v>22</v>
      </c>
      <c r="F32" s="3" t="s">
        <v>2</v>
      </c>
      <c r="G32" s="2" t="s">
        <v>23</v>
      </c>
      <c r="H32" s="2" t="s">
        <v>12</v>
      </c>
      <c r="I32" s="2" t="s">
        <v>4</v>
      </c>
      <c r="J32" s="2" t="s">
        <v>3</v>
      </c>
      <c r="K32" s="2" t="s">
        <v>24</v>
      </c>
      <c r="L32" s="2" t="s">
        <v>25</v>
      </c>
      <c r="M32" s="2" t="s">
        <v>11</v>
      </c>
      <c r="N32" s="2" t="s">
        <v>26</v>
      </c>
      <c r="O32" s="2" t="s">
        <v>27</v>
      </c>
      <c r="P32" s="2" t="s">
        <v>28</v>
      </c>
      <c r="Q32" s="34" t="s">
        <v>35</v>
      </c>
    </row>
    <row r="33" spans="1:17" x14ac:dyDescent="0.15">
      <c r="A33" s="19" t="s">
        <v>41</v>
      </c>
      <c r="B33" s="24">
        <v>1</v>
      </c>
      <c r="C33" s="24"/>
      <c r="D33" s="24"/>
      <c r="E33" s="24">
        <v>5</v>
      </c>
      <c r="F33" s="24"/>
      <c r="G33" s="24">
        <v>5</v>
      </c>
      <c r="H33" s="24">
        <v>3</v>
      </c>
      <c r="I33" s="24">
        <v>3</v>
      </c>
      <c r="J33" s="24">
        <v>1</v>
      </c>
      <c r="K33" s="24">
        <v>0</v>
      </c>
      <c r="L33" s="24">
        <v>0</v>
      </c>
      <c r="M33" s="24">
        <v>0</v>
      </c>
      <c r="N33" s="25">
        <v>0</v>
      </c>
      <c r="O33" s="26">
        <f t="shared" ref="O33:O42" si="6">K33/E33*7</f>
        <v>0</v>
      </c>
      <c r="P33" s="27" t="e">
        <f>I33/F33</f>
        <v>#DIV/0!</v>
      </c>
      <c r="Q33" s="36">
        <f>(H33+I33)/E33</f>
        <v>1.2</v>
      </c>
    </row>
    <row r="34" spans="1:17" x14ac:dyDescent="0.15">
      <c r="A34" s="19" t="s">
        <v>33</v>
      </c>
      <c r="B34" s="24">
        <v>2</v>
      </c>
      <c r="C34" s="24">
        <v>1</v>
      </c>
      <c r="D34" s="24"/>
      <c r="E34" s="24">
        <v>14.33</v>
      </c>
      <c r="F34" s="24"/>
      <c r="G34" s="24">
        <v>8</v>
      </c>
      <c r="H34" s="24">
        <v>9</v>
      </c>
      <c r="I34" s="24">
        <v>15</v>
      </c>
      <c r="J34" s="24">
        <v>15</v>
      </c>
      <c r="K34" s="24">
        <v>5</v>
      </c>
      <c r="L34" s="24">
        <v>0</v>
      </c>
      <c r="M34" s="24">
        <v>4</v>
      </c>
      <c r="N34" s="28">
        <v>0</v>
      </c>
      <c r="O34" s="26">
        <f t="shared" si="6"/>
        <v>2.4424284717376135</v>
      </c>
      <c r="P34" s="27" t="e">
        <f t="shared" ref="P34:P42" si="7">I34/F34</f>
        <v>#DIV/0!</v>
      </c>
      <c r="Q34" s="37">
        <f t="shared" ref="Q34:Q43" si="8">(H34+I34)/E34</f>
        <v>1.674808094905792</v>
      </c>
    </row>
    <row r="35" spans="1:17" x14ac:dyDescent="0.15">
      <c r="A35" s="19" t="s">
        <v>32</v>
      </c>
      <c r="B35" s="24"/>
      <c r="C35" s="24">
        <v>2</v>
      </c>
      <c r="D35" s="24"/>
      <c r="E35" s="24">
        <v>15</v>
      </c>
      <c r="F35" s="24"/>
      <c r="G35" s="24">
        <v>13</v>
      </c>
      <c r="H35" s="24">
        <v>12</v>
      </c>
      <c r="I35" s="24">
        <v>18</v>
      </c>
      <c r="J35" s="24">
        <v>23</v>
      </c>
      <c r="K35" s="24">
        <v>4</v>
      </c>
      <c r="L35" s="24">
        <v>2</v>
      </c>
      <c r="M35" s="24">
        <v>4</v>
      </c>
      <c r="N35" s="28">
        <v>0</v>
      </c>
      <c r="O35" s="26">
        <f t="shared" si="6"/>
        <v>1.8666666666666667</v>
      </c>
      <c r="P35" s="27" t="e">
        <f t="shared" si="7"/>
        <v>#DIV/0!</v>
      </c>
      <c r="Q35" s="37">
        <f t="shared" si="8"/>
        <v>2</v>
      </c>
    </row>
    <row r="36" spans="1:17" x14ac:dyDescent="0.15">
      <c r="A36" s="19" t="s">
        <v>43</v>
      </c>
      <c r="B36" s="24"/>
      <c r="C36" s="24">
        <v>2</v>
      </c>
      <c r="D36" s="24"/>
      <c r="E36" s="24">
        <v>7.67</v>
      </c>
      <c r="F36" s="24"/>
      <c r="G36" s="24">
        <v>10</v>
      </c>
      <c r="H36" s="24">
        <v>9</v>
      </c>
      <c r="I36" s="24">
        <v>10</v>
      </c>
      <c r="J36" s="24">
        <v>5</v>
      </c>
      <c r="K36" s="24">
        <v>5</v>
      </c>
      <c r="L36" s="24">
        <v>1</v>
      </c>
      <c r="M36" s="24">
        <v>0</v>
      </c>
      <c r="N36" s="28">
        <v>1</v>
      </c>
      <c r="O36" s="26">
        <f t="shared" si="6"/>
        <v>4.5632333767926987</v>
      </c>
      <c r="P36" s="27" t="e">
        <f t="shared" si="7"/>
        <v>#DIV/0!</v>
      </c>
      <c r="Q36" s="37">
        <f t="shared" si="8"/>
        <v>2.4771838331160367</v>
      </c>
    </row>
    <row r="37" spans="1:17" x14ac:dyDescent="0.15">
      <c r="A37" s="19" t="s">
        <v>45</v>
      </c>
      <c r="B37" s="24"/>
      <c r="C37" s="24"/>
      <c r="D37" s="24"/>
      <c r="E37" s="24">
        <v>3</v>
      </c>
      <c r="F37" s="24"/>
      <c r="G37" s="24">
        <v>4</v>
      </c>
      <c r="H37" s="24">
        <v>4</v>
      </c>
      <c r="I37" s="24">
        <v>2</v>
      </c>
      <c r="J37" s="24">
        <v>3</v>
      </c>
      <c r="K37" s="24">
        <v>2</v>
      </c>
      <c r="L37" s="24">
        <v>2</v>
      </c>
      <c r="M37" s="24">
        <v>0</v>
      </c>
      <c r="N37" s="28">
        <v>2</v>
      </c>
      <c r="O37" s="26">
        <f t="shared" si="6"/>
        <v>4.6666666666666661</v>
      </c>
      <c r="P37" s="27" t="e">
        <f t="shared" si="7"/>
        <v>#DIV/0!</v>
      </c>
      <c r="Q37" s="37">
        <f t="shared" si="8"/>
        <v>2</v>
      </c>
    </row>
    <row r="38" spans="1:17" x14ac:dyDescent="0.15">
      <c r="A38" s="19" t="s">
        <v>34</v>
      </c>
      <c r="B38" s="24">
        <v>5</v>
      </c>
      <c r="C38" s="24">
        <v>2</v>
      </c>
      <c r="D38" s="24"/>
      <c r="E38" s="24">
        <v>43.33</v>
      </c>
      <c r="F38" s="24"/>
      <c r="G38" s="24">
        <v>57</v>
      </c>
      <c r="H38" s="24">
        <v>18</v>
      </c>
      <c r="I38" s="24">
        <v>39</v>
      </c>
      <c r="J38" s="24">
        <v>33</v>
      </c>
      <c r="K38" s="24">
        <v>15</v>
      </c>
      <c r="L38" s="24">
        <v>0</v>
      </c>
      <c r="M38" s="24">
        <v>6</v>
      </c>
      <c r="N38" s="28">
        <v>1</v>
      </c>
      <c r="O38" s="26">
        <f t="shared" si="6"/>
        <v>2.4232633279483036</v>
      </c>
      <c r="P38" s="27" t="e">
        <f t="shared" si="7"/>
        <v>#DIV/0!</v>
      </c>
      <c r="Q38" s="37">
        <f t="shared" si="8"/>
        <v>1.3154858066005077</v>
      </c>
    </row>
    <row r="39" spans="1:17" x14ac:dyDescent="0.15">
      <c r="A39" s="19" t="s">
        <v>46</v>
      </c>
      <c r="B39" s="24"/>
      <c r="C39" s="24">
        <v>2</v>
      </c>
      <c r="D39" s="24"/>
      <c r="E39" s="24">
        <v>5</v>
      </c>
      <c r="F39" s="24"/>
      <c r="G39" s="24">
        <v>1</v>
      </c>
      <c r="H39" s="24">
        <v>5</v>
      </c>
      <c r="I39" s="24">
        <v>12</v>
      </c>
      <c r="J39" s="24">
        <v>12</v>
      </c>
      <c r="K39" s="24">
        <v>9</v>
      </c>
      <c r="L39" s="24">
        <v>1</v>
      </c>
      <c r="M39" s="24">
        <v>1</v>
      </c>
      <c r="N39" s="28">
        <v>0</v>
      </c>
      <c r="O39" s="26">
        <f t="shared" si="6"/>
        <v>12.6</v>
      </c>
      <c r="P39" s="27" t="e">
        <f t="shared" si="7"/>
        <v>#DIV/0!</v>
      </c>
      <c r="Q39" s="37">
        <f t="shared" si="8"/>
        <v>3.4</v>
      </c>
    </row>
    <row r="40" spans="1:17" x14ac:dyDescent="0.15">
      <c r="A40" s="19" t="s">
        <v>48</v>
      </c>
      <c r="B40" s="24"/>
      <c r="C40" s="24">
        <v>1</v>
      </c>
      <c r="D40" s="24"/>
      <c r="E40" s="24">
        <v>16.670000000000002</v>
      </c>
      <c r="F40" s="24"/>
      <c r="G40" s="24">
        <v>11</v>
      </c>
      <c r="H40" s="24">
        <v>4</v>
      </c>
      <c r="I40" s="24">
        <v>13</v>
      </c>
      <c r="J40" s="24">
        <v>9</v>
      </c>
      <c r="K40" s="24">
        <v>3</v>
      </c>
      <c r="L40" s="24">
        <v>0</v>
      </c>
      <c r="M40" s="24">
        <v>6</v>
      </c>
      <c r="N40" s="28">
        <v>0</v>
      </c>
      <c r="O40" s="26">
        <f t="shared" si="6"/>
        <v>1.2597480503899219</v>
      </c>
      <c r="P40" s="27" t="e">
        <f t="shared" si="7"/>
        <v>#DIV/0!</v>
      </c>
      <c r="Q40" s="37">
        <f t="shared" si="8"/>
        <v>1.0197960407918416</v>
      </c>
    </row>
    <row r="41" spans="1:17" x14ac:dyDescent="0.15">
      <c r="A41" s="19" t="s">
        <v>50</v>
      </c>
      <c r="B41" s="24"/>
      <c r="C41" s="24"/>
      <c r="D41" s="24"/>
      <c r="E41" s="24">
        <v>1</v>
      </c>
      <c r="F41" s="24"/>
      <c r="G41" s="24">
        <v>0</v>
      </c>
      <c r="H41" s="24">
        <v>0</v>
      </c>
      <c r="I41" s="24">
        <v>2</v>
      </c>
      <c r="J41" s="24">
        <v>1</v>
      </c>
      <c r="K41" s="24">
        <v>0</v>
      </c>
      <c r="L41" s="24">
        <v>0</v>
      </c>
      <c r="M41" s="24">
        <v>1</v>
      </c>
      <c r="N41" s="28">
        <v>0</v>
      </c>
      <c r="O41" s="26">
        <f t="shared" si="6"/>
        <v>0</v>
      </c>
      <c r="P41" s="27" t="e">
        <f t="shared" si="7"/>
        <v>#DIV/0!</v>
      </c>
      <c r="Q41" s="37">
        <f t="shared" si="8"/>
        <v>2</v>
      </c>
    </row>
    <row r="42" spans="1:17" ht="14" thickBot="1" x14ac:dyDescent="0.2">
      <c r="A42" s="19" t="s">
        <v>39</v>
      </c>
      <c r="B42" s="24">
        <v>2</v>
      </c>
      <c r="C42" s="24"/>
      <c r="D42" s="24"/>
      <c r="E42" s="24">
        <v>23.33</v>
      </c>
      <c r="F42" s="24"/>
      <c r="G42" s="24">
        <v>18</v>
      </c>
      <c r="H42" s="24">
        <v>8</v>
      </c>
      <c r="I42" s="24">
        <v>19</v>
      </c>
      <c r="J42" s="24">
        <v>10</v>
      </c>
      <c r="K42" s="24">
        <v>2</v>
      </c>
      <c r="L42" s="24">
        <v>0</v>
      </c>
      <c r="M42" s="24">
        <v>1</v>
      </c>
      <c r="N42" s="29">
        <v>0</v>
      </c>
      <c r="O42" s="26">
        <f t="shared" si="6"/>
        <v>0.60008572653236181</v>
      </c>
      <c r="P42" s="27" t="e">
        <f t="shared" si="7"/>
        <v>#DIV/0!</v>
      </c>
      <c r="Q42" s="38">
        <f t="shared" si="8"/>
        <v>1.1573081868838406</v>
      </c>
    </row>
    <row r="43" spans="1:17" ht="14" thickBot="1" x14ac:dyDescent="0.2">
      <c r="A43" s="23" t="s">
        <v>29</v>
      </c>
      <c r="B43" s="30">
        <f>SUM(B33:B42)</f>
        <v>10</v>
      </c>
      <c r="C43" s="30">
        <f>SUM(C33:C33:C42)</f>
        <v>10</v>
      </c>
      <c r="D43" s="31">
        <f>SUM(D33:D42)</f>
        <v>0</v>
      </c>
      <c r="E43" s="32">
        <f>SUM(E33:E42)</f>
        <v>134.32999999999998</v>
      </c>
      <c r="F43" s="30">
        <f t="shared" ref="F43:M43" si="9">SUM(F33:F42)</f>
        <v>0</v>
      </c>
      <c r="G43" s="30">
        <f t="shared" si="9"/>
        <v>127</v>
      </c>
      <c r="H43" s="30">
        <f t="shared" si="9"/>
        <v>72</v>
      </c>
      <c r="I43" s="30">
        <f t="shared" si="9"/>
        <v>133</v>
      </c>
      <c r="J43" s="30">
        <f t="shared" si="9"/>
        <v>112</v>
      </c>
      <c r="K43" s="30">
        <f t="shared" si="9"/>
        <v>45</v>
      </c>
      <c r="L43" s="30">
        <f t="shared" si="9"/>
        <v>6</v>
      </c>
      <c r="M43" s="30">
        <f t="shared" si="9"/>
        <v>23</v>
      </c>
      <c r="N43" s="30">
        <f>SUM(N33:N42)</f>
        <v>4</v>
      </c>
      <c r="O43" s="32">
        <f>K43/E43*7</f>
        <v>2.3449713392391875</v>
      </c>
      <c r="P43" s="33" t="e">
        <f>I43/F43</f>
        <v>#DIV/0!</v>
      </c>
      <c r="Q43" s="35">
        <f t="shared" si="8"/>
        <v>1.5260924588699474</v>
      </c>
    </row>
  </sheetData>
  <phoneticPr fontId="0" type="noConversion"/>
  <printOptions horizontalCentered="1" verticalCentered="1" gridLines="1"/>
  <pageMargins left="0.25" right="0.25" top="0.5" bottom="0" header="0.5" footer="0.5"/>
  <pageSetup orientation="landscape" r:id="rId1"/>
  <headerFooter alignWithMargins="0">
    <oddHeader>&amp;C2012 Varsity Baseball Statistics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Everest Area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DLangbehn</dc:creator>
  <cp:lastModifiedBy>David Langbehn</cp:lastModifiedBy>
  <cp:lastPrinted>2012-10-11T16:15:43Z</cp:lastPrinted>
  <dcterms:created xsi:type="dcterms:W3CDTF">2004-04-13T14:08:21Z</dcterms:created>
  <dcterms:modified xsi:type="dcterms:W3CDTF">2018-03-06T00:31:38Z</dcterms:modified>
</cp:coreProperties>
</file>