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0210"/>
  <workbookPr/>
  <mc:AlternateContent xmlns:mc="http://schemas.openxmlformats.org/markup-compatibility/2006">
    <mc:Choice Requires="x15">
      <x15ac:absPath xmlns:x15ac="http://schemas.microsoft.com/office/spreadsheetml/2010/11/ac" url="/Volumes/dlangbehn/Unit Plans/baseball/2012 Baseball/"/>
    </mc:Choice>
  </mc:AlternateContent>
  <bookViews>
    <workbookView xWindow="40" yWindow="460" windowWidth="15180" windowHeight="9340"/>
  </bookViews>
  <sheets>
    <sheet name="Sheet1" sheetId="1" r:id="rId1"/>
    <sheet name="Sheet2" sheetId="2" r:id="rId2"/>
    <sheet name="Sheet3" sheetId="3" r:id="rId3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1" l="1"/>
  <c r="P2" i="1"/>
  <c r="O2" i="1"/>
  <c r="Q2" i="1"/>
  <c r="U2" i="1"/>
  <c r="B3" i="1"/>
  <c r="O3" i="1"/>
  <c r="P3" i="1"/>
  <c r="Q3" i="1"/>
  <c r="U3" i="1"/>
  <c r="B4" i="1"/>
  <c r="P4" i="1"/>
  <c r="O4" i="1"/>
  <c r="Q4" i="1"/>
  <c r="U4" i="1"/>
  <c r="B5" i="1"/>
  <c r="P5" i="1" s="1"/>
  <c r="O5" i="1"/>
  <c r="Q5" i="1"/>
  <c r="U5" i="1"/>
  <c r="B6" i="1"/>
  <c r="P6" i="1"/>
  <c r="O6" i="1"/>
  <c r="Q6" i="1"/>
  <c r="U6" i="1"/>
  <c r="B7" i="1"/>
  <c r="P7" i="1"/>
  <c r="O7" i="1"/>
  <c r="Q7" i="1"/>
  <c r="U7" i="1"/>
  <c r="B8" i="1"/>
  <c r="P8" i="1" s="1"/>
  <c r="O8" i="1"/>
  <c r="Q8" i="1"/>
  <c r="U8" i="1"/>
  <c r="B9" i="1"/>
  <c r="P9" i="1" s="1"/>
  <c r="O9" i="1"/>
  <c r="Q9" i="1"/>
  <c r="U9" i="1"/>
  <c r="B10" i="1"/>
  <c r="P10" i="1"/>
  <c r="O10" i="1"/>
  <c r="Q10" i="1"/>
  <c r="U10" i="1"/>
  <c r="B11" i="1"/>
  <c r="P11" i="1"/>
  <c r="O11" i="1"/>
  <c r="Q11" i="1"/>
  <c r="U11" i="1"/>
  <c r="B12" i="1"/>
  <c r="P12" i="1"/>
  <c r="O12" i="1"/>
  <c r="Q12" i="1"/>
  <c r="U12" i="1"/>
  <c r="B13" i="1"/>
  <c r="P13" i="1" s="1"/>
  <c r="O13" i="1"/>
  <c r="Q13" i="1"/>
  <c r="U13" i="1"/>
  <c r="B14" i="1"/>
  <c r="P14" i="1"/>
  <c r="O14" i="1"/>
  <c r="Q14" i="1"/>
  <c r="U14" i="1"/>
  <c r="B15" i="1"/>
  <c r="O15" i="1"/>
  <c r="P15" i="1"/>
  <c r="Q15" i="1"/>
  <c r="U15" i="1"/>
  <c r="B16" i="1"/>
  <c r="P16" i="1" s="1"/>
  <c r="O16" i="1"/>
  <c r="Q16" i="1"/>
  <c r="U16" i="1"/>
  <c r="B17" i="1"/>
  <c r="P17" i="1" s="1"/>
  <c r="O17" i="1"/>
  <c r="Q17" i="1"/>
  <c r="U17" i="1"/>
  <c r="B18" i="1"/>
  <c r="P18" i="1"/>
  <c r="O18" i="1"/>
  <c r="Q18" i="1"/>
  <c r="U18" i="1"/>
  <c r="B19" i="1"/>
  <c r="P19" i="1"/>
  <c r="O19" i="1"/>
  <c r="Q19" i="1"/>
  <c r="U19" i="1"/>
  <c r="B20" i="1"/>
  <c r="P20" i="1" s="1"/>
  <c r="O20" i="1"/>
  <c r="Q20" i="1"/>
  <c r="U20" i="1"/>
  <c r="B21" i="1"/>
  <c r="P21" i="1" s="1"/>
  <c r="O21" i="1"/>
  <c r="Q21" i="1"/>
  <c r="U21" i="1"/>
  <c r="B22" i="1"/>
  <c r="P22" i="1"/>
  <c r="O22" i="1"/>
  <c r="Q22" i="1"/>
  <c r="U22" i="1"/>
  <c r="B23" i="1"/>
  <c r="P23" i="1"/>
  <c r="O23" i="1"/>
  <c r="Q23" i="1"/>
  <c r="U23" i="1"/>
  <c r="B24" i="1"/>
  <c r="P24" i="1" s="1"/>
  <c r="O24" i="1"/>
  <c r="Q24" i="1"/>
  <c r="U24" i="1"/>
  <c r="B25" i="1"/>
  <c r="P25" i="1" s="1"/>
  <c r="O25" i="1"/>
  <c r="Q25" i="1"/>
  <c r="U25" i="1"/>
  <c r="B26" i="1"/>
  <c r="P26" i="1"/>
  <c r="O26" i="1"/>
  <c r="Q26" i="1"/>
  <c r="U26" i="1"/>
  <c r="B27" i="1"/>
  <c r="P27" i="1"/>
  <c r="O27" i="1"/>
  <c r="Q27" i="1"/>
  <c r="U27" i="1"/>
  <c r="C28" i="1"/>
  <c r="D28" i="1"/>
  <c r="E28" i="1"/>
  <c r="F28" i="1"/>
  <c r="G28" i="1"/>
  <c r="Q28" i="1" s="1"/>
  <c r="H28" i="1"/>
  <c r="I28" i="1"/>
  <c r="J28" i="1"/>
  <c r="K28" i="1"/>
  <c r="L28" i="1"/>
  <c r="M28" i="1"/>
  <c r="N28" i="1"/>
  <c r="R28" i="1"/>
  <c r="U28" i="1" s="1"/>
  <c r="S28" i="1"/>
  <c r="T28" i="1"/>
  <c r="O32" i="1"/>
  <c r="P32" i="1"/>
  <c r="Q32" i="1"/>
  <c r="O33" i="1"/>
  <c r="P33" i="1"/>
  <c r="Q33" i="1"/>
  <c r="O34" i="1"/>
  <c r="P34" i="1"/>
  <c r="Q34" i="1"/>
  <c r="O35" i="1"/>
  <c r="P35" i="1"/>
  <c r="Q35" i="1"/>
  <c r="O36" i="1"/>
  <c r="P36" i="1"/>
  <c r="Q36" i="1"/>
  <c r="O37" i="1"/>
  <c r="P37" i="1"/>
  <c r="Q37" i="1"/>
  <c r="O38" i="1"/>
  <c r="P38" i="1"/>
  <c r="Q38" i="1"/>
  <c r="O39" i="1"/>
  <c r="P39" i="1"/>
  <c r="Q39" i="1"/>
  <c r="O40" i="1"/>
  <c r="P40" i="1"/>
  <c r="Q40" i="1"/>
  <c r="O41" i="1"/>
  <c r="P41" i="1"/>
  <c r="Q41" i="1"/>
  <c r="B42" i="1"/>
  <c r="C42" i="1"/>
  <c r="D42" i="1"/>
  <c r="E42" i="1"/>
  <c r="O42" i="1" s="1"/>
  <c r="F42" i="1"/>
  <c r="P42" i="1" s="1"/>
  <c r="G42" i="1"/>
  <c r="H42" i="1"/>
  <c r="I42" i="1"/>
  <c r="Q42" i="1" s="1"/>
  <c r="J42" i="1"/>
  <c r="K42" i="1"/>
  <c r="L42" i="1"/>
  <c r="M42" i="1"/>
  <c r="N42" i="1"/>
  <c r="B28" i="1"/>
  <c r="O28" i="1"/>
  <c r="P28" i="1"/>
</calcChain>
</file>

<file path=xl/sharedStrings.xml><?xml version="1.0" encoding="utf-8"?>
<sst xmlns="http://schemas.openxmlformats.org/spreadsheetml/2006/main" count="85" uniqueCount="49">
  <si>
    <t>NAME</t>
  </si>
  <si>
    <t>PA</t>
  </si>
  <si>
    <t>AB</t>
  </si>
  <si>
    <t>R</t>
  </si>
  <si>
    <t>H</t>
  </si>
  <si>
    <t>.AVG</t>
  </si>
  <si>
    <t>2B</t>
  </si>
  <si>
    <t>3B</t>
  </si>
  <si>
    <t>HR</t>
  </si>
  <si>
    <t>SB</t>
  </si>
  <si>
    <t>SAC</t>
  </si>
  <si>
    <t>HBP</t>
  </si>
  <si>
    <t>BB</t>
  </si>
  <si>
    <t>SO</t>
  </si>
  <si>
    <t>RBI</t>
  </si>
  <si>
    <t>PO</t>
  </si>
  <si>
    <t>A</t>
  </si>
  <si>
    <t>E</t>
  </si>
  <si>
    <t>FLD %</t>
  </si>
  <si>
    <t>W</t>
  </si>
  <si>
    <t>L</t>
  </si>
  <si>
    <t>SV</t>
  </si>
  <si>
    <t>IP</t>
  </si>
  <si>
    <t>K</t>
  </si>
  <si>
    <t>ER</t>
  </si>
  <si>
    <t>WP</t>
  </si>
  <si>
    <t>BLK</t>
  </si>
  <si>
    <t>ERA</t>
  </si>
  <si>
    <t>oppBA</t>
  </si>
  <si>
    <t>Totals</t>
  </si>
  <si>
    <t>OB %</t>
  </si>
  <si>
    <t>SLG %</t>
  </si>
  <si>
    <t>Hoekstra, Jared</t>
  </si>
  <si>
    <t>Finnegan, Cal</t>
  </si>
  <si>
    <t>Fischer, Isaac</t>
  </si>
  <si>
    <t>Matz, Kaleb</t>
  </si>
  <si>
    <t>Reiche, Andy</t>
  </si>
  <si>
    <t>Tarras, Alex</t>
  </si>
  <si>
    <t>Zebro, Dexter</t>
  </si>
  <si>
    <t>Dzurka, John</t>
  </si>
  <si>
    <t>Collelo, Vince</t>
  </si>
  <si>
    <t>Nielsen, Josh</t>
  </si>
  <si>
    <t>WHIP</t>
  </si>
  <si>
    <t>Erickson, Chris</t>
  </si>
  <si>
    <t>Brown, Wyatt</t>
  </si>
  <si>
    <t>Kell, Caleb</t>
  </si>
  <si>
    <t>Finnegan, Zach</t>
  </si>
  <si>
    <t>Thompson, Michael</t>
  </si>
  <si>
    <t>Thut, Zach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</si>
</sst>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3" fontId="0" fillId="0" borderId="0" xfId="0" applyNumberFormat="1"/>
    <xf numFmtId="3" fontId="0" fillId="0" borderId="0" xfId="0" applyNumberFormat="1" applyAlignment="1"/>
    <xf numFmtId="3" fontId="1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3" fontId="1" fillId="0" borderId="4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0" fillId="0" borderId="5" xfId="0" applyNumberFormat="1" applyBorder="1"/>
    <xf numFmtId="164" fontId="2" fillId="0" borderId="3" xfId="0" applyNumberFormat="1" applyFont="1" applyBorder="1"/>
    <xf numFmtId="164" fontId="0" fillId="0" borderId="5" xfId="0" applyNumberForma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2" fillId="0" borderId="1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3" fontId="1" fillId="0" borderId="7" xfId="0" applyNumberFormat="1" applyFont="1" applyBorder="1"/>
    <xf numFmtId="3" fontId="1" fillId="0" borderId="8" xfId="0" applyNumberFormat="1" applyFont="1" applyBorder="1" applyAlignment="1">
      <alignment horizontal="center"/>
    </xf>
    <xf numFmtId="0" fontId="3" fillId="0" borderId="0" xfId="0" applyFont="1" applyFill="1" applyBorder="1" applyAlignment="1"/>
    <xf numFmtId="3" fontId="3" fillId="0" borderId="0" xfId="0" applyNumberFormat="1" applyFont="1" applyFill="1" applyBorder="1"/>
    <xf numFmtId="3" fontId="3" fillId="0" borderId="0" xfId="0" applyNumberFormat="1" applyFont="1" applyAlignment="1"/>
    <xf numFmtId="3" fontId="1" fillId="0" borderId="3" xfId="0" applyNumberFormat="1" applyFont="1" applyFill="1" applyBorder="1" applyAlignment="1">
      <alignment horizontal="center"/>
    </xf>
    <xf numFmtId="3" fontId="2" fillId="0" borderId="1" xfId="0" applyNumberFormat="1" applyFont="1" applyBorder="1"/>
    <xf numFmtId="2" fontId="2" fillId="0" borderId="2" xfId="0" applyNumberFormat="1" applyFont="1" applyBorder="1" applyAlignment="1">
      <alignment horizontal="center"/>
    </xf>
    <xf numFmtId="0" fontId="2" fillId="0" borderId="3" xfId="0" applyFon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abSelected="1" workbookViewId="0">
      <selection activeCell="I36" sqref="I36"/>
    </sheetView>
  </sheetViews>
  <sheetFormatPr baseColWidth="10" defaultColWidth="8.83203125" defaultRowHeight="13" x14ac:dyDescent="0.15"/>
  <cols>
    <col min="1" max="1" width="17.6640625" customWidth="1"/>
    <col min="2" max="3" width="5.6640625" customWidth="1"/>
    <col min="4" max="4" width="5.5" customWidth="1"/>
    <col min="5" max="5" width="6.83203125" customWidth="1"/>
    <col min="6" max="14" width="5.33203125" customWidth="1"/>
    <col min="15" max="17" width="6.5" customWidth="1"/>
    <col min="18" max="20" width="5.33203125" customWidth="1"/>
    <col min="21" max="21" width="6.33203125" customWidth="1"/>
  </cols>
  <sheetData>
    <row r="1" spans="1:21" ht="14" thickBot="1" x14ac:dyDescent="0.2">
      <c r="A1" s="2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10</v>
      </c>
      <c r="K1" s="5" t="s">
        <v>11</v>
      </c>
      <c r="L1" s="5" t="s">
        <v>12</v>
      </c>
      <c r="M1" s="5" t="s">
        <v>13</v>
      </c>
      <c r="N1" s="5" t="s">
        <v>14</v>
      </c>
      <c r="O1" s="6" t="s">
        <v>5</v>
      </c>
      <c r="P1" s="6" t="s">
        <v>30</v>
      </c>
      <c r="Q1" s="7" t="s">
        <v>31</v>
      </c>
      <c r="R1" s="5" t="s">
        <v>15</v>
      </c>
      <c r="S1" s="5" t="s">
        <v>16</v>
      </c>
      <c r="T1" s="5" t="s">
        <v>17</v>
      </c>
      <c r="U1" s="7" t="s">
        <v>18</v>
      </c>
    </row>
    <row r="2" spans="1:21" x14ac:dyDescent="0.15">
      <c r="A2" s="24" t="s">
        <v>44</v>
      </c>
      <c r="B2" s="19">
        <f t="shared" ref="B2:B28" si="0">C2+J2+K2+L2</f>
        <v>78</v>
      </c>
      <c r="C2" s="9">
        <v>63</v>
      </c>
      <c r="D2" s="9">
        <v>21</v>
      </c>
      <c r="E2" s="9">
        <v>24</v>
      </c>
      <c r="F2" s="9">
        <v>1</v>
      </c>
      <c r="G2" s="9">
        <v>4</v>
      </c>
      <c r="H2" s="9">
        <v>2</v>
      </c>
      <c r="I2" s="9">
        <v>13</v>
      </c>
      <c r="J2" s="9">
        <v>4</v>
      </c>
      <c r="K2" s="9"/>
      <c r="L2" s="9">
        <v>11</v>
      </c>
      <c r="M2" s="9">
        <v>18</v>
      </c>
      <c r="N2" s="9">
        <v>11</v>
      </c>
      <c r="O2" s="11">
        <f>E2/C2</f>
        <v>0.38095238095238093</v>
      </c>
      <c r="P2" s="11">
        <f>(E2+K2+L2)/B2</f>
        <v>0.44871794871794873</v>
      </c>
      <c r="Q2" s="15">
        <f t="shared" ref="Q2:Q27" si="1">((E2-F2-G2-H2)+(2*F2)+(3*G2)+(4*H2))/C2</f>
        <v>0.61904761904761907</v>
      </c>
      <c r="R2" s="9">
        <v>20</v>
      </c>
      <c r="S2" s="9">
        <v>0</v>
      </c>
      <c r="T2" s="9">
        <v>3</v>
      </c>
      <c r="U2" s="17">
        <f>(R2+S2)/(R2+S2+T2)</f>
        <v>0.86956521739130432</v>
      </c>
    </row>
    <row r="3" spans="1:21" ht="12.75" customHeight="1" x14ac:dyDescent="0.15">
      <c r="A3" s="24" t="s">
        <v>40</v>
      </c>
      <c r="B3" s="19">
        <f t="shared" si="0"/>
        <v>94</v>
      </c>
      <c r="C3" s="9">
        <v>78</v>
      </c>
      <c r="D3" s="9">
        <v>9</v>
      </c>
      <c r="E3" s="9">
        <v>22</v>
      </c>
      <c r="F3" s="9">
        <v>2</v>
      </c>
      <c r="G3" s="9"/>
      <c r="H3" s="9"/>
      <c r="I3" s="9">
        <v>6</v>
      </c>
      <c r="J3" s="9">
        <v>2</v>
      </c>
      <c r="K3" s="9">
        <v>6</v>
      </c>
      <c r="L3" s="9">
        <v>8</v>
      </c>
      <c r="M3" s="9">
        <v>7</v>
      </c>
      <c r="N3" s="9">
        <v>15</v>
      </c>
      <c r="O3" s="11">
        <f t="shared" ref="O3:O27" si="2">E3/C3</f>
        <v>0.28205128205128205</v>
      </c>
      <c r="P3" s="11">
        <f t="shared" ref="P3:P27" si="3">(E3+K3+L3)/B3</f>
        <v>0.38297872340425532</v>
      </c>
      <c r="Q3" s="15">
        <f t="shared" si="1"/>
        <v>0.30769230769230771</v>
      </c>
      <c r="R3" s="9">
        <v>28</v>
      </c>
      <c r="S3" s="9">
        <v>52</v>
      </c>
      <c r="T3" s="9">
        <v>10</v>
      </c>
      <c r="U3" s="17">
        <f t="shared" ref="U3:U27" si="4">(R3+S3)/(R3+S3+T3)</f>
        <v>0.88888888888888884</v>
      </c>
    </row>
    <row r="4" spans="1:21" x14ac:dyDescent="0.15">
      <c r="A4" s="24" t="s">
        <v>39</v>
      </c>
      <c r="B4" s="19">
        <f t="shared" si="0"/>
        <v>52</v>
      </c>
      <c r="C4" s="9">
        <v>42</v>
      </c>
      <c r="D4" s="9">
        <v>4</v>
      </c>
      <c r="E4" s="9">
        <v>10</v>
      </c>
      <c r="F4" s="9">
        <v>1</v>
      </c>
      <c r="G4" s="9"/>
      <c r="H4" s="9"/>
      <c r="I4" s="9">
        <v>1</v>
      </c>
      <c r="J4" s="9"/>
      <c r="K4" s="9"/>
      <c r="L4" s="9">
        <v>10</v>
      </c>
      <c r="M4" s="9">
        <v>14</v>
      </c>
      <c r="N4" s="9">
        <v>5</v>
      </c>
      <c r="O4" s="11">
        <f t="shared" si="2"/>
        <v>0.23809523809523808</v>
      </c>
      <c r="P4" s="11">
        <f t="shared" si="3"/>
        <v>0.38461538461538464</v>
      </c>
      <c r="Q4" s="15">
        <f t="shared" si="1"/>
        <v>0.26190476190476192</v>
      </c>
      <c r="R4" s="9">
        <v>19</v>
      </c>
      <c r="S4" s="9">
        <v>27</v>
      </c>
      <c r="T4" s="9">
        <v>4</v>
      </c>
      <c r="U4" s="17">
        <f t="shared" si="4"/>
        <v>0.92</v>
      </c>
    </row>
    <row r="5" spans="1:21" ht="12" customHeight="1" x14ac:dyDescent="0.15">
      <c r="A5" s="24" t="s">
        <v>43</v>
      </c>
      <c r="B5" s="19">
        <f t="shared" si="0"/>
        <v>36</v>
      </c>
      <c r="C5" s="9">
        <v>27</v>
      </c>
      <c r="D5" s="9">
        <v>6</v>
      </c>
      <c r="E5" s="9">
        <v>10</v>
      </c>
      <c r="F5" s="9">
        <v>3</v>
      </c>
      <c r="G5" s="9"/>
      <c r="H5" s="9"/>
      <c r="I5" s="9">
        <v>3</v>
      </c>
      <c r="J5" s="9">
        <v>2</v>
      </c>
      <c r="K5" s="9">
        <v>1</v>
      </c>
      <c r="L5" s="9">
        <v>6</v>
      </c>
      <c r="M5" s="9">
        <v>4</v>
      </c>
      <c r="N5" s="9">
        <v>4</v>
      </c>
      <c r="O5" s="11">
        <f t="shared" si="2"/>
        <v>0.37037037037037035</v>
      </c>
      <c r="P5" s="11">
        <f t="shared" si="3"/>
        <v>0.47222222222222221</v>
      </c>
      <c r="Q5" s="15">
        <f t="shared" si="1"/>
        <v>0.48148148148148145</v>
      </c>
      <c r="R5" s="9">
        <v>6</v>
      </c>
      <c r="S5" s="9"/>
      <c r="T5" s="9"/>
      <c r="U5" s="17">
        <f t="shared" si="4"/>
        <v>1</v>
      </c>
    </row>
    <row r="6" spans="1:21" x14ac:dyDescent="0.15">
      <c r="A6" s="24" t="s">
        <v>33</v>
      </c>
      <c r="B6" s="19">
        <f t="shared" si="0"/>
        <v>45</v>
      </c>
      <c r="C6" s="9">
        <v>35</v>
      </c>
      <c r="D6" s="9">
        <v>9</v>
      </c>
      <c r="E6" s="9">
        <v>6</v>
      </c>
      <c r="F6" s="9"/>
      <c r="G6" s="9"/>
      <c r="H6" s="9"/>
      <c r="I6" s="9">
        <v>5</v>
      </c>
      <c r="J6" s="9">
        <v>1</v>
      </c>
      <c r="K6" s="9">
        <v>1</v>
      </c>
      <c r="L6" s="9">
        <v>8</v>
      </c>
      <c r="M6" s="9">
        <v>9</v>
      </c>
      <c r="N6" s="9">
        <v>3</v>
      </c>
      <c r="O6" s="11">
        <f t="shared" si="2"/>
        <v>0.17142857142857143</v>
      </c>
      <c r="P6" s="11">
        <f t="shared" si="3"/>
        <v>0.33333333333333331</v>
      </c>
      <c r="Q6" s="15">
        <f t="shared" si="1"/>
        <v>0.17142857142857143</v>
      </c>
      <c r="R6" s="9">
        <v>20</v>
      </c>
      <c r="S6" s="9">
        <v>2</v>
      </c>
      <c r="T6" s="9">
        <v>2</v>
      </c>
      <c r="U6" s="17">
        <f t="shared" si="4"/>
        <v>0.91666666666666663</v>
      </c>
    </row>
    <row r="7" spans="1:21" x14ac:dyDescent="0.15">
      <c r="A7" s="24" t="s">
        <v>46</v>
      </c>
      <c r="B7" s="19">
        <f t="shared" si="0"/>
        <v>53</v>
      </c>
      <c r="C7" s="9">
        <v>41</v>
      </c>
      <c r="D7" s="9">
        <v>12</v>
      </c>
      <c r="E7" s="9">
        <v>13</v>
      </c>
      <c r="F7" s="9"/>
      <c r="G7" s="9"/>
      <c r="H7" s="9"/>
      <c r="I7" s="9">
        <v>2</v>
      </c>
      <c r="J7" s="9">
        <v>1</v>
      </c>
      <c r="K7" s="9">
        <v>5</v>
      </c>
      <c r="L7" s="9">
        <v>6</v>
      </c>
      <c r="M7" s="9">
        <v>7</v>
      </c>
      <c r="N7" s="9">
        <v>2</v>
      </c>
      <c r="O7" s="11">
        <f t="shared" si="2"/>
        <v>0.31707317073170732</v>
      </c>
      <c r="P7" s="11">
        <f t="shared" si="3"/>
        <v>0.45283018867924529</v>
      </c>
      <c r="Q7" s="15">
        <f t="shared" si="1"/>
        <v>0.31707317073170732</v>
      </c>
      <c r="R7" s="9">
        <v>24</v>
      </c>
      <c r="S7" s="9">
        <v>4</v>
      </c>
      <c r="T7" s="9">
        <v>1</v>
      </c>
      <c r="U7" s="17">
        <f t="shared" si="4"/>
        <v>0.96551724137931039</v>
      </c>
    </row>
    <row r="8" spans="1:21" x14ac:dyDescent="0.15">
      <c r="A8" s="24" t="s">
        <v>34</v>
      </c>
      <c r="B8" s="19">
        <f t="shared" si="0"/>
        <v>21</v>
      </c>
      <c r="C8" s="9">
        <v>20</v>
      </c>
      <c r="D8" s="9">
        <v>1</v>
      </c>
      <c r="E8" s="9">
        <v>7</v>
      </c>
      <c r="F8" s="9">
        <v>1</v>
      </c>
      <c r="G8" s="9"/>
      <c r="H8" s="9"/>
      <c r="I8" s="9"/>
      <c r="J8" s="9"/>
      <c r="K8" s="9"/>
      <c r="L8" s="9">
        <v>1</v>
      </c>
      <c r="M8" s="9">
        <v>1</v>
      </c>
      <c r="N8" s="9">
        <v>6</v>
      </c>
      <c r="O8" s="11">
        <f t="shared" si="2"/>
        <v>0.35</v>
      </c>
      <c r="P8" s="11">
        <f t="shared" si="3"/>
        <v>0.38095238095238093</v>
      </c>
      <c r="Q8" s="15">
        <f t="shared" si="1"/>
        <v>0.4</v>
      </c>
      <c r="R8" s="9">
        <v>43</v>
      </c>
      <c r="S8" s="9">
        <v>1</v>
      </c>
      <c r="T8" s="9">
        <v>0</v>
      </c>
      <c r="U8" s="17">
        <f t="shared" si="4"/>
        <v>1</v>
      </c>
    </row>
    <row r="9" spans="1:21" x14ac:dyDescent="0.15">
      <c r="A9" s="24" t="s">
        <v>32</v>
      </c>
      <c r="B9" s="19">
        <f t="shared" si="0"/>
        <v>58</v>
      </c>
      <c r="C9" s="9">
        <v>51</v>
      </c>
      <c r="D9" s="9">
        <v>7</v>
      </c>
      <c r="E9" s="9">
        <v>20</v>
      </c>
      <c r="F9" s="9">
        <v>1</v>
      </c>
      <c r="G9" s="9">
        <v>2</v>
      </c>
      <c r="H9" s="9"/>
      <c r="I9" s="9">
        <v>2</v>
      </c>
      <c r="J9" s="9"/>
      <c r="K9" s="9">
        <v>1</v>
      </c>
      <c r="L9" s="9">
        <v>6</v>
      </c>
      <c r="M9" s="9">
        <v>8</v>
      </c>
      <c r="N9" s="9">
        <v>7</v>
      </c>
      <c r="O9" s="11">
        <f t="shared" si="2"/>
        <v>0.39215686274509803</v>
      </c>
      <c r="P9" s="11">
        <f t="shared" si="3"/>
        <v>0.46551724137931033</v>
      </c>
      <c r="Q9" s="15">
        <f t="shared" si="1"/>
        <v>0.49019607843137253</v>
      </c>
      <c r="R9" s="9">
        <v>6</v>
      </c>
      <c r="S9" s="9">
        <v>13</v>
      </c>
      <c r="T9" s="9">
        <v>1</v>
      </c>
      <c r="U9" s="17">
        <f t="shared" si="4"/>
        <v>0.95</v>
      </c>
    </row>
    <row r="10" spans="1:21" x14ac:dyDescent="0.15">
      <c r="A10" s="24" t="s">
        <v>45</v>
      </c>
      <c r="B10" s="19">
        <f t="shared" si="0"/>
        <v>63</v>
      </c>
      <c r="C10" s="9">
        <v>51</v>
      </c>
      <c r="D10" s="9">
        <v>11</v>
      </c>
      <c r="E10" s="9">
        <v>13</v>
      </c>
      <c r="F10" s="9">
        <v>3</v>
      </c>
      <c r="G10" s="9"/>
      <c r="H10" s="9"/>
      <c r="I10" s="9">
        <v>7</v>
      </c>
      <c r="J10" s="9">
        <v>4</v>
      </c>
      <c r="K10" s="9">
        <v>3</v>
      </c>
      <c r="L10" s="9">
        <v>5</v>
      </c>
      <c r="M10" s="9">
        <v>11</v>
      </c>
      <c r="N10" s="9">
        <v>11</v>
      </c>
      <c r="O10" s="11">
        <f t="shared" si="2"/>
        <v>0.25490196078431371</v>
      </c>
      <c r="P10" s="11">
        <f t="shared" si="3"/>
        <v>0.33333333333333331</v>
      </c>
      <c r="Q10" s="15">
        <f t="shared" si="1"/>
        <v>0.31372549019607843</v>
      </c>
      <c r="R10" s="9">
        <v>13</v>
      </c>
      <c r="S10" s="9">
        <v>18</v>
      </c>
      <c r="T10" s="9">
        <v>9</v>
      </c>
      <c r="U10" s="17">
        <f t="shared" si="4"/>
        <v>0.77500000000000002</v>
      </c>
    </row>
    <row r="11" spans="1:21" x14ac:dyDescent="0.15">
      <c r="A11" s="24" t="s">
        <v>35</v>
      </c>
      <c r="B11" s="19">
        <f t="shared" si="0"/>
        <v>11</v>
      </c>
      <c r="C11" s="9">
        <v>11</v>
      </c>
      <c r="D11" s="9">
        <v>0</v>
      </c>
      <c r="E11" s="9">
        <v>0</v>
      </c>
      <c r="F11" s="9"/>
      <c r="G11" s="9"/>
      <c r="H11" s="9"/>
      <c r="I11" s="9"/>
      <c r="J11" s="9"/>
      <c r="K11" s="9"/>
      <c r="L11" s="9"/>
      <c r="M11" s="9">
        <v>8</v>
      </c>
      <c r="N11" s="9">
        <v>1</v>
      </c>
      <c r="O11" s="11">
        <f t="shared" si="2"/>
        <v>0</v>
      </c>
      <c r="P11" s="11">
        <f t="shared" si="3"/>
        <v>0</v>
      </c>
      <c r="Q11" s="15">
        <f t="shared" si="1"/>
        <v>0</v>
      </c>
      <c r="R11" s="9">
        <v>3</v>
      </c>
      <c r="S11" s="9"/>
      <c r="T11" s="9"/>
      <c r="U11" s="17">
        <f t="shared" si="4"/>
        <v>1</v>
      </c>
    </row>
    <row r="12" spans="1:21" x14ac:dyDescent="0.15">
      <c r="A12" s="24" t="s">
        <v>41</v>
      </c>
      <c r="B12" s="19">
        <f t="shared" si="0"/>
        <v>84</v>
      </c>
      <c r="C12" s="9">
        <v>69</v>
      </c>
      <c r="D12" s="9">
        <v>11</v>
      </c>
      <c r="E12" s="9">
        <v>24</v>
      </c>
      <c r="F12" s="9">
        <v>6</v>
      </c>
      <c r="G12" s="9"/>
      <c r="H12" s="9"/>
      <c r="I12" s="9">
        <v>1</v>
      </c>
      <c r="J12" s="9">
        <v>5</v>
      </c>
      <c r="K12" s="9">
        <v>3</v>
      </c>
      <c r="L12" s="9">
        <v>7</v>
      </c>
      <c r="M12" s="9">
        <v>8</v>
      </c>
      <c r="N12" s="9">
        <v>16</v>
      </c>
      <c r="O12" s="11">
        <f t="shared" si="2"/>
        <v>0.34782608695652173</v>
      </c>
      <c r="P12" s="11">
        <f t="shared" si="3"/>
        <v>0.40476190476190477</v>
      </c>
      <c r="Q12" s="15">
        <f t="shared" si="1"/>
        <v>0.43478260869565216</v>
      </c>
      <c r="R12" s="9">
        <v>121</v>
      </c>
      <c r="S12" s="9">
        <v>16</v>
      </c>
      <c r="T12" s="9">
        <v>3</v>
      </c>
      <c r="U12" s="17">
        <f t="shared" si="4"/>
        <v>0.97857142857142854</v>
      </c>
    </row>
    <row r="13" spans="1:21" x14ac:dyDescent="0.15">
      <c r="A13" s="24" t="s">
        <v>36</v>
      </c>
      <c r="B13" s="19">
        <f t="shared" si="0"/>
        <v>52</v>
      </c>
      <c r="C13" s="9">
        <v>37</v>
      </c>
      <c r="D13" s="9">
        <v>7</v>
      </c>
      <c r="E13" s="9">
        <v>7</v>
      </c>
      <c r="F13" s="9"/>
      <c r="G13" s="9"/>
      <c r="H13" s="9"/>
      <c r="I13" s="9">
        <v>2</v>
      </c>
      <c r="J13" s="9">
        <v>1</v>
      </c>
      <c r="K13" s="9">
        <v>2</v>
      </c>
      <c r="L13" s="9">
        <v>12</v>
      </c>
      <c r="M13" s="9">
        <v>8</v>
      </c>
      <c r="N13" s="9">
        <v>4</v>
      </c>
      <c r="O13" s="11">
        <f t="shared" si="2"/>
        <v>0.1891891891891892</v>
      </c>
      <c r="P13" s="11">
        <f t="shared" si="3"/>
        <v>0.40384615384615385</v>
      </c>
      <c r="Q13" s="15">
        <f t="shared" si="1"/>
        <v>0.1891891891891892</v>
      </c>
      <c r="R13" s="9">
        <v>5</v>
      </c>
      <c r="S13" s="9">
        <v>2</v>
      </c>
      <c r="T13" s="9"/>
      <c r="U13" s="17">
        <f t="shared" si="4"/>
        <v>1</v>
      </c>
    </row>
    <row r="14" spans="1:21" x14ac:dyDescent="0.15">
      <c r="A14" s="24" t="s">
        <v>37</v>
      </c>
      <c r="B14" s="19">
        <f t="shared" si="0"/>
        <v>97</v>
      </c>
      <c r="C14" s="9">
        <v>81</v>
      </c>
      <c r="D14" s="9">
        <v>18</v>
      </c>
      <c r="E14" s="9">
        <v>26</v>
      </c>
      <c r="F14" s="9">
        <v>2</v>
      </c>
      <c r="G14" s="9">
        <v>2</v>
      </c>
      <c r="H14" s="9"/>
      <c r="I14" s="9">
        <v>9</v>
      </c>
      <c r="J14" s="9">
        <v>1</v>
      </c>
      <c r="K14" s="9"/>
      <c r="L14" s="9">
        <v>15</v>
      </c>
      <c r="M14" s="9">
        <v>14</v>
      </c>
      <c r="N14" s="9">
        <v>14</v>
      </c>
      <c r="O14" s="11">
        <f t="shared" si="2"/>
        <v>0.32098765432098764</v>
      </c>
      <c r="P14" s="11">
        <f t="shared" si="3"/>
        <v>0.42268041237113402</v>
      </c>
      <c r="Q14" s="15">
        <f t="shared" si="1"/>
        <v>0.39506172839506171</v>
      </c>
      <c r="R14" s="9">
        <v>172</v>
      </c>
      <c r="S14" s="9">
        <v>24</v>
      </c>
      <c r="T14" s="9">
        <v>5</v>
      </c>
      <c r="U14" s="17">
        <f t="shared" si="4"/>
        <v>0.97512437810945274</v>
      </c>
    </row>
    <row r="15" spans="1:21" x14ac:dyDescent="0.15">
      <c r="A15" s="24" t="s">
        <v>47</v>
      </c>
      <c r="B15" s="19">
        <f t="shared" si="0"/>
        <v>2</v>
      </c>
      <c r="C15" s="9">
        <v>2</v>
      </c>
      <c r="D15" s="9">
        <v>1</v>
      </c>
      <c r="E15" s="9">
        <v>1</v>
      </c>
      <c r="F15" s="9">
        <v>1</v>
      </c>
      <c r="G15" s="9"/>
      <c r="H15" s="9"/>
      <c r="I15" s="9"/>
      <c r="J15" s="9"/>
      <c r="K15" s="9"/>
      <c r="L15" s="9"/>
      <c r="M15" s="9"/>
      <c r="N15" s="9"/>
      <c r="O15" s="11">
        <f t="shared" si="2"/>
        <v>0.5</v>
      </c>
      <c r="P15" s="11">
        <f t="shared" si="3"/>
        <v>0.5</v>
      </c>
      <c r="Q15" s="15">
        <f t="shared" si="1"/>
        <v>1</v>
      </c>
      <c r="R15" s="9"/>
      <c r="S15" s="9"/>
      <c r="T15" s="9"/>
      <c r="U15" s="17" t="e">
        <f t="shared" si="4"/>
        <v>#DIV/0!</v>
      </c>
    </row>
    <row r="16" spans="1:21" x14ac:dyDescent="0.15">
      <c r="A16" s="24" t="s">
        <v>48</v>
      </c>
      <c r="B16" s="19">
        <f t="shared" si="0"/>
        <v>9</v>
      </c>
      <c r="C16" s="9">
        <v>8</v>
      </c>
      <c r="D16" s="9">
        <v>0</v>
      </c>
      <c r="E16" s="9">
        <v>0</v>
      </c>
      <c r="F16" s="9"/>
      <c r="G16" s="9"/>
      <c r="H16" s="9"/>
      <c r="I16" s="9"/>
      <c r="J16" s="9"/>
      <c r="K16" s="9"/>
      <c r="L16" s="9">
        <v>1</v>
      </c>
      <c r="M16" s="9">
        <v>4</v>
      </c>
      <c r="N16" s="9"/>
      <c r="O16" s="11">
        <f t="shared" si="2"/>
        <v>0</v>
      </c>
      <c r="P16" s="11">
        <f t="shared" si="3"/>
        <v>0.1111111111111111</v>
      </c>
      <c r="Q16" s="15">
        <f t="shared" si="1"/>
        <v>0</v>
      </c>
      <c r="R16" s="9">
        <v>3</v>
      </c>
      <c r="S16" s="9">
        <v>8</v>
      </c>
      <c r="T16" s="9">
        <v>1</v>
      </c>
      <c r="U16" s="17">
        <f t="shared" si="4"/>
        <v>0.91666666666666663</v>
      </c>
    </row>
    <row r="17" spans="1:21" x14ac:dyDescent="0.15">
      <c r="A17" s="24" t="s">
        <v>38</v>
      </c>
      <c r="B17" s="19">
        <f t="shared" si="0"/>
        <v>58</v>
      </c>
      <c r="C17" s="9">
        <v>50</v>
      </c>
      <c r="D17" s="9">
        <v>12</v>
      </c>
      <c r="E17" s="9">
        <v>14</v>
      </c>
      <c r="F17" s="9">
        <v>3</v>
      </c>
      <c r="G17" s="9"/>
      <c r="H17" s="9"/>
      <c r="I17" s="9">
        <v>2</v>
      </c>
      <c r="J17" s="9">
        <v>6</v>
      </c>
      <c r="K17" s="9"/>
      <c r="L17" s="9">
        <v>2</v>
      </c>
      <c r="M17" s="9">
        <v>7</v>
      </c>
      <c r="N17" s="9">
        <v>7</v>
      </c>
      <c r="O17" s="11">
        <f t="shared" si="2"/>
        <v>0.28000000000000003</v>
      </c>
      <c r="P17" s="11">
        <f t="shared" si="3"/>
        <v>0.27586206896551724</v>
      </c>
      <c r="Q17" s="15">
        <f t="shared" si="1"/>
        <v>0.34</v>
      </c>
      <c r="R17" s="9">
        <v>14</v>
      </c>
      <c r="S17" s="9">
        <v>30</v>
      </c>
      <c r="T17" s="9">
        <v>3</v>
      </c>
      <c r="U17" s="17">
        <f t="shared" si="4"/>
        <v>0.93617021276595747</v>
      </c>
    </row>
    <row r="18" spans="1:21" ht="13.5" customHeight="1" x14ac:dyDescent="0.15">
      <c r="A18" s="24"/>
      <c r="B18" s="19">
        <f t="shared" si="0"/>
        <v>0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1" t="e">
        <f t="shared" si="2"/>
        <v>#DIV/0!</v>
      </c>
      <c r="P18" s="11" t="e">
        <f t="shared" si="3"/>
        <v>#DIV/0!</v>
      </c>
      <c r="Q18" s="15" t="e">
        <f t="shared" si="1"/>
        <v>#DIV/0!</v>
      </c>
      <c r="R18" s="9"/>
      <c r="S18" s="9"/>
      <c r="T18" s="9"/>
      <c r="U18" s="17" t="e">
        <f t="shared" si="4"/>
        <v>#DIV/0!</v>
      </c>
    </row>
    <row r="19" spans="1:21" x14ac:dyDescent="0.15">
      <c r="A19" s="24"/>
      <c r="B19" s="19">
        <f t="shared" si="0"/>
        <v>0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1" t="e">
        <f t="shared" si="2"/>
        <v>#DIV/0!</v>
      </c>
      <c r="P19" s="11" t="e">
        <f t="shared" si="3"/>
        <v>#DIV/0!</v>
      </c>
      <c r="Q19" s="15" t="e">
        <f t="shared" si="1"/>
        <v>#DIV/0!</v>
      </c>
      <c r="R19" s="9"/>
      <c r="S19" s="9"/>
      <c r="T19" s="9"/>
      <c r="U19" s="17" t="e">
        <f t="shared" si="4"/>
        <v>#DIV/0!</v>
      </c>
    </row>
    <row r="20" spans="1:21" x14ac:dyDescent="0.15">
      <c r="A20" s="1"/>
      <c r="B20" s="19">
        <f t="shared" si="0"/>
        <v>0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1" t="e">
        <f t="shared" si="2"/>
        <v>#DIV/0!</v>
      </c>
      <c r="P20" s="11" t="e">
        <f t="shared" si="3"/>
        <v>#DIV/0!</v>
      </c>
      <c r="Q20" s="15" t="e">
        <f t="shared" si="1"/>
        <v>#DIV/0!</v>
      </c>
      <c r="R20" s="9"/>
      <c r="S20" s="9"/>
      <c r="T20" s="9"/>
      <c r="U20" s="17" t="e">
        <f t="shared" si="4"/>
        <v>#DIV/0!</v>
      </c>
    </row>
    <row r="21" spans="1:21" x14ac:dyDescent="0.15">
      <c r="A21" s="1"/>
      <c r="B21" s="19">
        <f t="shared" si="0"/>
        <v>0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1" t="e">
        <f t="shared" si="2"/>
        <v>#DIV/0!</v>
      </c>
      <c r="P21" s="11" t="e">
        <f t="shared" si="3"/>
        <v>#DIV/0!</v>
      </c>
      <c r="Q21" s="15" t="e">
        <f t="shared" si="1"/>
        <v>#DIV/0!</v>
      </c>
      <c r="R21" s="9"/>
      <c r="S21" s="9"/>
      <c r="T21" s="9"/>
      <c r="U21" s="17" t="e">
        <f t="shared" si="4"/>
        <v>#DIV/0!</v>
      </c>
    </row>
    <row r="22" spans="1:21" x14ac:dyDescent="0.15">
      <c r="A22" s="2"/>
      <c r="B22" s="19">
        <f t="shared" si="0"/>
        <v>0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1" t="e">
        <f t="shared" si="2"/>
        <v>#DIV/0!</v>
      </c>
      <c r="P22" s="11" t="e">
        <f t="shared" si="3"/>
        <v>#DIV/0!</v>
      </c>
      <c r="Q22" s="15" t="e">
        <f t="shared" si="1"/>
        <v>#DIV/0!</v>
      </c>
      <c r="R22" s="9"/>
      <c r="S22" s="9"/>
      <c r="T22" s="9"/>
      <c r="U22" s="17" t="e">
        <f t="shared" si="4"/>
        <v>#DIV/0!</v>
      </c>
    </row>
    <row r="23" spans="1:21" x14ac:dyDescent="0.15">
      <c r="A23" s="2"/>
      <c r="B23" s="19">
        <f t="shared" si="0"/>
        <v>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1" t="e">
        <f t="shared" si="2"/>
        <v>#DIV/0!</v>
      </c>
      <c r="P23" s="11" t="e">
        <f t="shared" si="3"/>
        <v>#DIV/0!</v>
      </c>
      <c r="Q23" s="15" t="e">
        <f t="shared" si="1"/>
        <v>#DIV/0!</v>
      </c>
      <c r="R23" s="9"/>
      <c r="S23" s="9"/>
      <c r="T23" s="9"/>
      <c r="U23" s="17" t="e">
        <f t="shared" si="4"/>
        <v>#DIV/0!</v>
      </c>
    </row>
    <row r="24" spans="1:21" x14ac:dyDescent="0.15">
      <c r="A24" s="2"/>
      <c r="B24" s="19">
        <f t="shared" si="0"/>
        <v>0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1" t="e">
        <f t="shared" si="2"/>
        <v>#DIV/0!</v>
      </c>
      <c r="P24" s="11" t="e">
        <f t="shared" si="3"/>
        <v>#DIV/0!</v>
      </c>
      <c r="Q24" s="15" t="e">
        <f t="shared" si="1"/>
        <v>#DIV/0!</v>
      </c>
      <c r="R24" s="9"/>
      <c r="S24" s="9"/>
      <c r="T24" s="9"/>
      <c r="U24" s="17" t="e">
        <f t="shared" si="4"/>
        <v>#DIV/0!</v>
      </c>
    </row>
    <row r="25" spans="1:21" x14ac:dyDescent="0.15">
      <c r="A25" s="2"/>
      <c r="B25" s="19">
        <f t="shared" si="0"/>
        <v>0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1" t="e">
        <f t="shared" si="2"/>
        <v>#DIV/0!</v>
      </c>
      <c r="P25" s="11" t="e">
        <f t="shared" si="3"/>
        <v>#DIV/0!</v>
      </c>
      <c r="Q25" s="15" t="e">
        <f t="shared" si="1"/>
        <v>#DIV/0!</v>
      </c>
      <c r="R25" s="9"/>
      <c r="S25" s="9"/>
      <c r="T25" s="9"/>
      <c r="U25" s="17" t="e">
        <f t="shared" si="4"/>
        <v>#DIV/0!</v>
      </c>
    </row>
    <row r="26" spans="1:21" x14ac:dyDescent="0.15">
      <c r="A26" s="2"/>
      <c r="B26" s="19">
        <f t="shared" si="0"/>
        <v>0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1" t="e">
        <f t="shared" si="2"/>
        <v>#DIV/0!</v>
      </c>
      <c r="P26" s="11" t="e">
        <f t="shared" si="3"/>
        <v>#DIV/0!</v>
      </c>
      <c r="Q26" s="15" t="e">
        <f t="shared" si="1"/>
        <v>#DIV/0!</v>
      </c>
      <c r="R26" s="9"/>
      <c r="S26" s="9"/>
      <c r="T26" s="9"/>
      <c r="U26" s="17" t="e">
        <f t="shared" si="4"/>
        <v>#DIV/0!</v>
      </c>
    </row>
    <row r="27" spans="1:21" ht="14" thickBot="1" x14ac:dyDescent="0.2">
      <c r="A27" s="2"/>
      <c r="B27" s="19">
        <f t="shared" si="0"/>
        <v>0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1" t="e">
        <f t="shared" si="2"/>
        <v>#DIV/0!</v>
      </c>
      <c r="P27" s="11" t="e">
        <f t="shared" si="3"/>
        <v>#DIV/0!</v>
      </c>
      <c r="Q27" s="15" t="e">
        <f t="shared" si="1"/>
        <v>#DIV/0!</v>
      </c>
      <c r="R27" s="9"/>
      <c r="S27" s="9"/>
      <c r="T27" s="9"/>
      <c r="U27" s="17" t="e">
        <f t="shared" si="4"/>
        <v>#DIV/0!</v>
      </c>
    </row>
    <row r="28" spans="1:21" ht="14" thickBot="1" x14ac:dyDescent="0.2">
      <c r="A28" s="22" t="s">
        <v>29</v>
      </c>
      <c r="B28" s="20">
        <f t="shared" si="0"/>
        <v>813</v>
      </c>
      <c r="C28" s="10">
        <f>SUM(C1:C27)</f>
        <v>666</v>
      </c>
      <c r="D28" s="10">
        <f>SUM(D1:D27)</f>
        <v>129</v>
      </c>
      <c r="E28" s="10">
        <f>SUM(E1:E27)</f>
        <v>197</v>
      </c>
      <c r="F28" s="10">
        <f t="shared" ref="F28:M28" si="5">SUM(F1:F26)</f>
        <v>24</v>
      </c>
      <c r="G28" s="10">
        <f t="shared" si="5"/>
        <v>8</v>
      </c>
      <c r="H28" s="10">
        <f t="shared" si="5"/>
        <v>2</v>
      </c>
      <c r="I28" s="10">
        <f t="shared" si="5"/>
        <v>53</v>
      </c>
      <c r="J28" s="10">
        <f t="shared" si="5"/>
        <v>27</v>
      </c>
      <c r="K28" s="10">
        <f t="shared" si="5"/>
        <v>22</v>
      </c>
      <c r="L28" s="10">
        <f>SUM(L1:L27)</f>
        <v>98</v>
      </c>
      <c r="M28" s="10">
        <f t="shared" si="5"/>
        <v>128</v>
      </c>
      <c r="N28" s="10">
        <f>SUM(N1:N27)</f>
        <v>106</v>
      </c>
      <c r="O28" s="12">
        <f>E28/C28</f>
        <v>0.29579579579579579</v>
      </c>
      <c r="P28" s="14">
        <f>(E28+K28+L28)/(C28+K28+L28+J28)</f>
        <v>0.38991389913899138</v>
      </c>
      <c r="Q28" s="16">
        <f>((E28-F28-G28-H28)+(2*F28)+(3*G28)+(4*H28))/C28</f>
        <v>0.36486486486486486</v>
      </c>
      <c r="R28" s="10">
        <f>SUM(R2:R27)</f>
        <v>497</v>
      </c>
      <c r="S28" s="10">
        <f>SUM(S2:S27)</f>
        <v>197</v>
      </c>
      <c r="T28" s="10">
        <f>SUM(T2:T27)</f>
        <v>42</v>
      </c>
      <c r="U28" s="18">
        <f>SUM(R28+S28)/SUM(R28+S28+T28)</f>
        <v>0.94293478260869568</v>
      </c>
    </row>
    <row r="29" spans="1:21" ht="14" thickBot="1" x14ac:dyDescent="0.2">
      <c r="B29" s="20" t="s">
        <v>1</v>
      </c>
      <c r="C29" s="5" t="s">
        <v>2</v>
      </c>
      <c r="D29" s="5" t="s">
        <v>3</v>
      </c>
      <c r="E29" s="5" t="s">
        <v>4</v>
      </c>
      <c r="F29" s="5" t="s">
        <v>6</v>
      </c>
      <c r="G29" s="5" t="s">
        <v>7</v>
      </c>
      <c r="H29" s="5" t="s">
        <v>8</v>
      </c>
      <c r="I29" s="5" t="s">
        <v>9</v>
      </c>
      <c r="J29" s="5" t="s">
        <v>10</v>
      </c>
      <c r="K29" s="5" t="s">
        <v>11</v>
      </c>
      <c r="L29" s="5" t="s">
        <v>12</v>
      </c>
      <c r="M29" s="5" t="s">
        <v>13</v>
      </c>
      <c r="N29" s="5" t="s">
        <v>14</v>
      </c>
      <c r="O29" s="6" t="s">
        <v>5</v>
      </c>
      <c r="P29" s="6" t="s">
        <v>30</v>
      </c>
      <c r="Q29" s="7" t="s">
        <v>31</v>
      </c>
      <c r="R29" s="5" t="s">
        <v>15</v>
      </c>
      <c r="S29" s="5" t="s">
        <v>16</v>
      </c>
      <c r="T29" s="5" t="s">
        <v>17</v>
      </c>
      <c r="U29" s="7" t="s">
        <v>18</v>
      </c>
    </row>
    <row r="30" spans="1:21" ht="14" thickBot="1" x14ac:dyDescent="0.2"/>
    <row r="31" spans="1:21" ht="14" thickBot="1" x14ac:dyDescent="0.2">
      <c r="A31" s="3" t="s">
        <v>0</v>
      </c>
      <c r="B31" s="5" t="s">
        <v>19</v>
      </c>
      <c r="C31" s="5" t="s">
        <v>20</v>
      </c>
      <c r="D31" s="5" t="s">
        <v>21</v>
      </c>
      <c r="E31" s="5" t="s">
        <v>22</v>
      </c>
      <c r="F31" s="6" t="s">
        <v>2</v>
      </c>
      <c r="G31" s="5" t="s">
        <v>23</v>
      </c>
      <c r="H31" s="5" t="s">
        <v>12</v>
      </c>
      <c r="I31" s="5" t="s">
        <v>4</v>
      </c>
      <c r="J31" s="5" t="s">
        <v>3</v>
      </c>
      <c r="K31" s="5" t="s">
        <v>24</v>
      </c>
      <c r="L31" s="5" t="s">
        <v>25</v>
      </c>
      <c r="M31" s="5" t="s">
        <v>11</v>
      </c>
      <c r="N31" s="5" t="s">
        <v>26</v>
      </c>
      <c r="O31" s="5" t="s">
        <v>27</v>
      </c>
      <c r="P31" s="5" t="s">
        <v>28</v>
      </c>
      <c r="Q31" s="27" t="s">
        <v>42</v>
      </c>
    </row>
    <row r="32" spans="1:21" x14ac:dyDescent="0.15">
      <c r="A32" s="25" t="s">
        <v>40</v>
      </c>
      <c r="B32" s="9"/>
      <c r="C32" s="9"/>
      <c r="D32" s="9"/>
      <c r="E32" s="13"/>
      <c r="F32" s="9"/>
      <c r="G32" s="9"/>
      <c r="H32" s="9"/>
      <c r="I32" s="9"/>
      <c r="J32" s="9"/>
      <c r="K32" s="9"/>
      <c r="L32" s="9"/>
      <c r="M32" s="9"/>
      <c r="N32" s="31"/>
      <c r="O32" s="21" t="e">
        <f t="shared" ref="O32:O41" si="6">K32/E32*7</f>
        <v>#DIV/0!</v>
      </c>
      <c r="P32" s="11" t="e">
        <f>I32/F32</f>
        <v>#DIV/0!</v>
      </c>
      <c r="Q32" t="e">
        <f>(H32+I32)/E32</f>
        <v>#DIV/0!</v>
      </c>
    </row>
    <row r="33" spans="1:17" x14ac:dyDescent="0.15">
      <c r="A33" s="25" t="s">
        <v>39</v>
      </c>
      <c r="B33" s="9">
        <v>1</v>
      </c>
      <c r="C33" s="9">
        <v>1</v>
      </c>
      <c r="D33" s="9">
        <v>1</v>
      </c>
      <c r="E33" s="13">
        <v>18.329999999999998</v>
      </c>
      <c r="F33" s="9">
        <v>66</v>
      </c>
      <c r="G33" s="9">
        <v>14</v>
      </c>
      <c r="H33" s="9">
        <v>10</v>
      </c>
      <c r="I33" s="9">
        <v>19</v>
      </c>
      <c r="J33" s="9">
        <v>11</v>
      </c>
      <c r="K33" s="9">
        <v>7</v>
      </c>
      <c r="L33" s="9">
        <v>0</v>
      </c>
      <c r="M33" s="9">
        <v>5</v>
      </c>
      <c r="N33" s="32">
        <v>0</v>
      </c>
      <c r="O33" s="21">
        <f t="shared" si="6"/>
        <v>2.6732133115111845</v>
      </c>
      <c r="P33" s="11">
        <f t="shared" ref="P33:P41" si="7">I33/F33</f>
        <v>0.2878787878787879</v>
      </c>
      <c r="Q33">
        <f t="shared" ref="Q33:Q42" si="8">(H33+I33)/E33</f>
        <v>1.5821058374249866</v>
      </c>
    </row>
    <row r="34" spans="1:17" x14ac:dyDescent="0.15">
      <c r="A34" s="25" t="s">
        <v>46</v>
      </c>
      <c r="B34" s="9"/>
      <c r="C34" s="9"/>
      <c r="D34" s="9"/>
      <c r="E34" s="13">
        <v>13</v>
      </c>
      <c r="F34" s="9">
        <v>53</v>
      </c>
      <c r="G34" s="9">
        <v>14</v>
      </c>
      <c r="H34" s="9">
        <v>12</v>
      </c>
      <c r="I34" s="9">
        <v>14</v>
      </c>
      <c r="J34" s="9">
        <v>17</v>
      </c>
      <c r="K34" s="9">
        <v>11</v>
      </c>
      <c r="L34" s="9">
        <v>2</v>
      </c>
      <c r="M34" s="9">
        <v>0</v>
      </c>
      <c r="N34" s="32">
        <v>0</v>
      </c>
      <c r="O34" s="21">
        <f t="shared" si="6"/>
        <v>5.9230769230769234</v>
      </c>
      <c r="P34" s="11">
        <f t="shared" si="7"/>
        <v>0.26415094339622641</v>
      </c>
      <c r="Q34">
        <f t="shared" si="8"/>
        <v>2</v>
      </c>
    </row>
    <row r="35" spans="1:17" x14ac:dyDescent="0.15">
      <c r="A35" s="25" t="s">
        <v>32</v>
      </c>
      <c r="B35" s="9">
        <v>7</v>
      </c>
      <c r="C35" s="9">
        <v>2</v>
      </c>
      <c r="D35" s="9">
        <v>1</v>
      </c>
      <c r="E35" s="13">
        <v>69</v>
      </c>
      <c r="F35" s="9">
        <v>256</v>
      </c>
      <c r="G35" s="9">
        <v>81</v>
      </c>
      <c r="H35" s="9">
        <v>13</v>
      </c>
      <c r="I35" s="9">
        <v>50</v>
      </c>
      <c r="J35" s="9">
        <v>19</v>
      </c>
      <c r="K35" s="9">
        <v>13</v>
      </c>
      <c r="L35" s="9">
        <v>1</v>
      </c>
      <c r="M35" s="9">
        <v>4</v>
      </c>
      <c r="N35" s="32">
        <v>1</v>
      </c>
      <c r="O35" s="21">
        <f t="shared" si="6"/>
        <v>1.318840579710145</v>
      </c>
      <c r="P35" s="11">
        <f t="shared" si="7"/>
        <v>0.1953125</v>
      </c>
      <c r="Q35">
        <f t="shared" si="8"/>
        <v>0.91304347826086951</v>
      </c>
    </row>
    <row r="36" spans="1:17" x14ac:dyDescent="0.15">
      <c r="A36" s="25" t="s">
        <v>41</v>
      </c>
      <c r="B36" s="9">
        <v>3</v>
      </c>
      <c r="C36" s="9">
        <v>3</v>
      </c>
      <c r="D36" s="9"/>
      <c r="E36" s="13">
        <v>33.33</v>
      </c>
      <c r="F36" s="9">
        <v>131</v>
      </c>
      <c r="G36" s="9">
        <v>48</v>
      </c>
      <c r="H36" s="9">
        <v>14</v>
      </c>
      <c r="I36" s="9">
        <v>31</v>
      </c>
      <c r="J36" s="9">
        <v>18</v>
      </c>
      <c r="K36" s="9">
        <v>11</v>
      </c>
      <c r="L36" s="9">
        <v>2</v>
      </c>
      <c r="M36" s="9">
        <v>0</v>
      </c>
      <c r="N36" s="32">
        <v>2</v>
      </c>
      <c r="O36" s="21">
        <f t="shared" si="6"/>
        <v>2.3102310231023102</v>
      </c>
      <c r="P36" s="11">
        <f t="shared" si="7"/>
        <v>0.23664122137404581</v>
      </c>
      <c r="Q36">
        <f t="shared" si="8"/>
        <v>1.3501350135013501</v>
      </c>
    </row>
    <row r="37" spans="1:17" x14ac:dyDescent="0.15">
      <c r="A37" s="26" t="s">
        <v>36</v>
      </c>
      <c r="B37" s="9">
        <v>1</v>
      </c>
      <c r="C37" s="9"/>
      <c r="D37" s="9"/>
      <c r="E37" s="13">
        <v>2</v>
      </c>
      <c r="F37" s="9">
        <v>11</v>
      </c>
      <c r="G37" s="9">
        <v>0</v>
      </c>
      <c r="H37" s="9">
        <v>1</v>
      </c>
      <c r="I37" s="9">
        <v>4</v>
      </c>
      <c r="J37" s="9">
        <v>3</v>
      </c>
      <c r="K37" s="9">
        <v>2</v>
      </c>
      <c r="L37" s="9">
        <v>0</v>
      </c>
      <c r="M37" s="9">
        <v>0</v>
      </c>
      <c r="N37" s="32">
        <v>1</v>
      </c>
      <c r="O37" s="21">
        <f t="shared" si="6"/>
        <v>7</v>
      </c>
      <c r="P37" s="11">
        <f t="shared" si="7"/>
        <v>0.36363636363636365</v>
      </c>
      <c r="Q37">
        <f t="shared" si="8"/>
        <v>2.5</v>
      </c>
    </row>
    <row r="38" spans="1:17" x14ac:dyDescent="0.15">
      <c r="A38" s="25" t="s">
        <v>48</v>
      </c>
      <c r="B38" s="9">
        <v>5</v>
      </c>
      <c r="C38" s="9"/>
      <c r="D38" s="9"/>
      <c r="E38" s="13">
        <v>30.33</v>
      </c>
      <c r="F38" s="9">
        <v>112</v>
      </c>
      <c r="G38" s="9">
        <v>34</v>
      </c>
      <c r="H38" s="9">
        <v>5</v>
      </c>
      <c r="I38" s="9">
        <v>20</v>
      </c>
      <c r="J38" s="9">
        <v>7</v>
      </c>
      <c r="K38" s="9">
        <v>4</v>
      </c>
      <c r="L38" s="9">
        <v>1</v>
      </c>
      <c r="M38" s="9">
        <v>1</v>
      </c>
      <c r="N38" s="32">
        <v>0</v>
      </c>
      <c r="O38" s="21">
        <f t="shared" si="6"/>
        <v>0.92317837124958801</v>
      </c>
      <c r="P38" s="11">
        <f t="shared" si="7"/>
        <v>0.17857142857142858</v>
      </c>
      <c r="Q38">
        <f t="shared" si="8"/>
        <v>0.82426640290141784</v>
      </c>
    </row>
    <row r="39" spans="1:17" x14ac:dyDescent="0.15">
      <c r="A39" s="25" t="s">
        <v>38</v>
      </c>
      <c r="B39" s="9"/>
      <c r="C39" s="9">
        <v>1</v>
      </c>
      <c r="D39" s="9"/>
      <c r="E39" s="13">
        <v>5</v>
      </c>
      <c r="F39" s="9">
        <v>23</v>
      </c>
      <c r="G39" s="9">
        <v>2</v>
      </c>
      <c r="H39" s="9">
        <v>0</v>
      </c>
      <c r="I39" s="9">
        <v>6</v>
      </c>
      <c r="J39" s="9">
        <v>2</v>
      </c>
      <c r="K39" s="9">
        <v>1</v>
      </c>
      <c r="L39" s="9">
        <v>0</v>
      </c>
      <c r="M39" s="9">
        <v>0</v>
      </c>
      <c r="N39" s="32">
        <v>0</v>
      </c>
      <c r="O39" s="21">
        <f t="shared" si="6"/>
        <v>1.4000000000000001</v>
      </c>
      <c r="P39" s="11">
        <f t="shared" si="7"/>
        <v>0.2608695652173913</v>
      </c>
      <c r="Q39">
        <f t="shared" si="8"/>
        <v>1.2</v>
      </c>
    </row>
    <row r="40" spans="1:17" x14ac:dyDescent="0.15">
      <c r="A40" s="26" t="s">
        <v>47</v>
      </c>
      <c r="B40" s="9"/>
      <c r="C40" s="9">
        <v>1</v>
      </c>
      <c r="D40" s="9"/>
      <c r="E40" s="13">
        <v>1.68</v>
      </c>
      <c r="F40" s="9">
        <v>11</v>
      </c>
      <c r="G40" s="9">
        <v>2</v>
      </c>
      <c r="H40" s="9">
        <v>1</v>
      </c>
      <c r="I40" s="9">
        <v>5</v>
      </c>
      <c r="J40" s="9">
        <v>5</v>
      </c>
      <c r="K40" s="9">
        <v>2</v>
      </c>
      <c r="L40" s="9">
        <v>0</v>
      </c>
      <c r="M40" s="9">
        <v>0</v>
      </c>
      <c r="N40" s="32">
        <v>0</v>
      </c>
      <c r="O40" s="21">
        <f t="shared" si="6"/>
        <v>8.3333333333333339</v>
      </c>
      <c r="P40" s="11">
        <f t="shared" si="7"/>
        <v>0.45454545454545453</v>
      </c>
      <c r="Q40">
        <f t="shared" si="8"/>
        <v>3.5714285714285716</v>
      </c>
    </row>
    <row r="41" spans="1:17" ht="14" thickBot="1" x14ac:dyDescent="0.2">
      <c r="A41" s="26"/>
      <c r="B41" s="9"/>
      <c r="C41" s="9"/>
      <c r="D41" s="9"/>
      <c r="E41" s="13"/>
      <c r="F41" s="9"/>
      <c r="G41" s="9"/>
      <c r="H41" s="9"/>
      <c r="I41" s="9"/>
      <c r="J41" s="9"/>
      <c r="K41" s="9"/>
      <c r="L41" s="9"/>
      <c r="M41" s="9"/>
      <c r="N41" s="33"/>
      <c r="O41" s="21" t="e">
        <f t="shared" si="6"/>
        <v>#DIV/0!</v>
      </c>
      <c r="P41" s="11" t="e">
        <f t="shared" si="7"/>
        <v>#DIV/0!</v>
      </c>
      <c r="Q41" t="e">
        <f t="shared" si="8"/>
        <v>#DIV/0!</v>
      </c>
    </row>
    <row r="42" spans="1:17" ht="14" thickBot="1" x14ac:dyDescent="0.2">
      <c r="A42" s="28" t="s">
        <v>29</v>
      </c>
      <c r="B42" s="4">
        <f>SUM(B32:B41)</f>
        <v>17</v>
      </c>
      <c r="C42" s="4">
        <f>SUM(C32:C41)</f>
        <v>8</v>
      </c>
      <c r="D42" s="8">
        <f>SUM(D32:D41)</f>
        <v>2</v>
      </c>
      <c r="E42" s="29">
        <f>SUM(E32:E41)</f>
        <v>172.67000000000002</v>
      </c>
      <c r="F42" s="4">
        <f t="shared" ref="F42:M42" si="9">SUM(F32:F41)</f>
        <v>663</v>
      </c>
      <c r="G42" s="4">
        <f t="shared" si="9"/>
        <v>195</v>
      </c>
      <c r="H42" s="4">
        <f t="shared" si="9"/>
        <v>56</v>
      </c>
      <c r="I42" s="4">
        <f t="shared" si="9"/>
        <v>149</v>
      </c>
      <c r="J42" s="4">
        <f t="shared" si="9"/>
        <v>82</v>
      </c>
      <c r="K42" s="4">
        <f t="shared" si="9"/>
        <v>51</v>
      </c>
      <c r="L42" s="4">
        <f t="shared" si="9"/>
        <v>6</v>
      </c>
      <c r="M42" s="4">
        <f t="shared" si="9"/>
        <v>10</v>
      </c>
      <c r="N42" s="4">
        <f>SUM(N32:N41)</f>
        <v>4</v>
      </c>
      <c r="O42" s="29">
        <f>K42/E42*7</f>
        <v>2.067527653906295</v>
      </c>
      <c r="P42" s="14">
        <f>I42/F42</f>
        <v>0.22473604826546004</v>
      </c>
      <c r="Q42" s="30">
        <f t="shared" si="8"/>
        <v>1.1872357676492731</v>
      </c>
    </row>
  </sheetData>
  <phoneticPr fontId="0" type="noConversion"/>
  <printOptions horizontalCentered="1" verticalCentered="1" gridLines="1"/>
  <pageMargins left="0.25" right="0.25" top="0.5" bottom="0" header="0.5" footer="0.5"/>
  <pageSetup orientation="landscape" r:id="rId1"/>
  <headerFooter alignWithMargins="0">
    <oddHeader>&amp;C2012 Varsity Baseball Statistics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DC Everest Area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DLangbehn</dc:creator>
  <cp:lastModifiedBy>David Langbehn</cp:lastModifiedBy>
  <cp:lastPrinted>2012-10-11T16:15:43Z</cp:lastPrinted>
  <dcterms:created xsi:type="dcterms:W3CDTF">2004-04-13T14:08:21Z</dcterms:created>
  <dcterms:modified xsi:type="dcterms:W3CDTF">2018-03-06T00:32:16Z</dcterms:modified>
</cp:coreProperties>
</file>